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C:\Users\ltaranenko\CRDF Global\Grants Team - Grants Document Library\SECURITY ASSISTANCE\CySIG 2026\260616 from CRDF site V1\"/>
    </mc:Choice>
  </mc:AlternateContent>
  <xr:revisionPtr revIDLastSave="0" documentId="13_ncr:1_{18CAD03E-C53E-415C-A5FA-AC8E57887711}" xr6:coauthVersionLast="47" xr6:coauthVersionMax="47" xr10:uidLastSave="{00000000-0000-0000-0000-000000000000}"/>
  <bookViews>
    <workbookView xWindow="-23835" yWindow="1065" windowWidth="22590" windowHeight="14040" tabRatio="911" xr2:uid="{00000000-000D-0000-FFFF-FFFF00000000}"/>
  </bookViews>
  <sheets>
    <sheet name="Proposal Cover Page" sheetId="58" r:id="rId1"/>
    <sheet name="IDF" sheetId="40" r:id="rId2"/>
    <sheet name="A. Project Overview " sheetId="59" r:id="rId3"/>
    <sheet name="B. SOW" sheetId="39" r:id="rId4"/>
    <sheet name="C. WP " sheetId="47" r:id="rId5"/>
    <sheet name="D. Budget" sheetId="33" r:id="rId6"/>
    <sheet name="E. Budget Narrative" sheetId="35" r:id="rId7"/>
    <sheet name="F. Reporting Schedule" sheetId="54" r:id="rId8"/>
    <sheet name="Grant Agreement 2025" sheetId="45" state="hidden" r:id="rId9"/>
    <sheet name="G. Standard TC" sheetId="68" r:id="rId10"/>
    <sheet name="H. Other TC" sheetId="69" r:id="rId11"/>
    <sheet name="Technical" sheetId="41" state="hidden" r:id="rId12"/>
  </sheets>
  <definedNames>
    <definedName name="_xlnm.Print_Area" localSheetId="2">'A. Project Overview '!$A$1:$I$45</definedName>
    <definedName name="_xlnm.Print_Area" localSheetId="3">'B. SOW'!$A$1:$I$76</definedName>
    <definedName name="_xlnm.Print_Area" localSheetId="4">'C. WP '!$A$1:$R$481</definedName>
    <definedName name="_xlnm.Print_Area" localSheetId="5">'D. Budget'!$A$1:$L$162</definedName>
    <definedName name="_xlnm.Print_Area" localSheetId="6">'E. Budget Narrative'!$B$1:$K$413</definedName>
    <definedName name="_xlnm.Print_Area" localSheetId="7">'F. Reporting Schedule'!$B$1:$AB$28</definedName>
    <definedName name="_xlnm.Print_Area" localSheetId="9">'G. Standard TC'!$A$1:$I$120</definedName>
    <definedName name="_xlnm.Print_Area" localSheetId="8">'Grant Agreement 2025'!$A$1:$H$83</definedName>
    <definedName name="_xlnm.Print_Area" localSheetId="10">'H. Other TC'!$A$1:$I$13</definedName>
    <definedName name="_xlnm.Print_Area" localSheetId="1">IDF!$A$1:$I$101</definedName>
    <definedName name="_xlnm.Print_Area" localSheetId="0">'Proposal Cover Page'!$A$1:$I$36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47" l="1"/>
  <c r="C4" i="47"/>
  <c r="K15" i="33"/>
  <c r="K16" i="33"/>
  <c r="K17" i="33"/>
  <c r="K18" i="33"/>
  <c r="K19" i="33"/>
  <c r="K20" i="33"/>
  <c r="K21" i="33"/>
  <c r="K22" i="33"/>
  <c r="K23" i="33"/>
  <c r="K24" i="33"/>
  <c r="K25" i="33"/>
  <c r="K26" i="33"/>
  <c r="K27" i="33"/>
  <c r="K28" i="33"/>
  <c r="K29" i="33"/>
  <c r="K30" i="33"/>
  <c r="K31" i="33"/>
  <c r="K32" i="33"/>
  <c r="K33" i="33"/>
  <c r="K14" i="33"/>
  <c r="D5" i="33" l="1"/>
  <c r="O12" i="54" l="1"/>
  <c r="L12" i="54"/>
  <c r="I12" i="54"/>
  <c r="F12" i="54"/>
  <c r="D27" i="45"/>
  <c r="D26" i="45"/>
  <c r="D25" i="45"/>
  <c r="D24" i="45"/>
  <c r="D23" i="45"/>
  <c r="D21" i="45"/>
  <c r="D20" i="45"/>
  <c r="D18" i="45"/>
  <c r="D19" i="45"/>
  <c r="D17" i="45"/>
  <c r="D16" i="45"/>
  <c r="D15" i="45"/>
  <c r="D14" i="45"/>
  <c r="D13" i="45"/>
  <c r="D12" i="45"/>
  <c r="D11" i="45"/>
  <c r="Z126" i="33"/>
  <c r="Z88" i="33"/>
  <c r="Z89" i="33"/>
  <c r="Z62" i="33"/>
  <c r="Z63" i="33"/>
  <c r="Z48" i="33"/>
  <c r="D347" i="35"/>
  <c r="D344" i="35"/>
  <c r="D341" i="35"/>
  <c r="D338" i="35"/>
  <c r="D335" i="35"/>
  <c r="D332" i="35"/>
  <c r="D329" i="35"/>
  <c r="D326" i="35"/>
  <c r="D323" i="35"/>
  <c r="D320" i="35"/>
  <c r="D317" i="35"/>
  <c r="D314" i="35"/>
  <c r="D311" i="35"/>
  <c r="D308" i="35"/>
  <c r="D305" i="35"/>
  <c r="D302" i="35"/>
  <c r="D299" i="35"/>
  <c r="D296" i="35"/>
  <c r="D293" i="35"/>
  <c r="D290" i="35"/>
  <c r="D283" i="35"/>
  <c r="D280" i="35"/>
  <c r="D277" i="35"/>
  <c r="D274" i="35"/>
  <c r="D271" i="35"/>
  <c r="D268" i="35"/>
  <c r="D265" i="35"/>
  <c r="D262" i="35"/>
  <c r="D259" i="35"/>
  <c r="D256" i="35"/>
  <c r="D253" i="35"/>
  <c r="D250" i="35"/>
  <c r="D247" i="35"/>
  <c r="D244" i="35"/>
  <c r="D241" i="35"/>
  <c r="D238" i="35"/>
  <c r="D235" i="35"/>
  <c r="D232" i="35"/>
  <c r="D229" i="35"/>
  <c r="D226" i="35"/>
  <c r="D220" i="35"/>
  <c r="D217" i="35"/>
  <c r="D214" i="35"/>
  <c r="D211" i="35"/>
  <c r="D208" i="35"/>
  <c r="D205" i="35"/>
  <c r="D202" i="35"/>
  <c r="D199" i="35"/>
  <c r="D196" i="35"/>
  <c r="D193" i="35"/>
  <c r="D178" i="35"/>
  <c r="D169" i="35"/>
  <c r="D160" i="35"/>
  <c r="D151" i="35"/>
  <c r="D142" i="35"/>
  <c r="D133" i="35"/>
  <c r="D124" i="35"/>
  <c r="D115" i="35"/>
  <c r="D106" i="35"/>
  <c r="D97" i="35"/>
  <c r="D88" i="35"/>
  <c r="D79" i="35"/>
  <c r="D70" i="35"/>
  <c r="D61" i="35"/>
  <c r="D52" i="35"/>
  <c r="D43" i="35"/>
  <c r="D34" i="35"/>
  <c r="D25" i="35"/>
  <c r="D16" i="35"/>
  <c r="D7" i="35"/>
  <c r="ED137" i="33"/>
  <c r="DU137" i="33"/>
  <c r="DL137" i="33"/>
  <c r="DC137" i="33"/>
  <c r="ED136" i="33"/>
  <c r="ED138" i="33" s="1"/>
  <c r="DU136" i="33"/>
  <c r="DL136" i="33"/>
  <c r="DL138" i="33" s="1"/>
  <c r="DC136" i="33"/>
  <c r="DC138" i="33"/>
  <c r="ED132" i="33"/>
  <c r="DU132" i="33"/>
  <c r="DL132" i="33"/>
  <c r="DC132" i="33"/>
  <c r="ED131" i="33"/>
  <c r="DU131" i="33"/>
  <c r="DL131" i="33"/>
  <c r="DC131" i="33"/>
  <c r="DC133" i="33" s="1"/>
  <c r="ED130" i="33"/>
  <c r="DU130" i="33"/>
  <c r="DU133" i="33" s="1"/>
  <c r="DL130" i="33"/>
  <c r="DC130" i="33"/>
  <c r="ED126" i="33"/>
  <c r="DU126" i="33"/>
  <c r="DL126" i="33"/>
  <c r="DC126" i="33"/>
  <c r="ED124" i="33"/>
  <c r="DU124" i="33"/>
  <c r="DU127" i="33" s="1"/>
  <c r="DL124" i="33"/>
  <c r="DC124" i="33"/>
  <c r="ED122" i="33"/>
  <c r="DU122" i="33"/>
  <c r="DL122" i="33"/>
  <c r="DL127" i="33" s="1"/>
  <c r="DC122" i="33"/>
  <c r="DC127" i="33" s="1"/>
  <c r="ED118" i="33"/>
  <c r="DU118" i="33"/>
  <c r="DL118" i="33"/>
  <c r="DC118" i="33"/>
  <c r="ED117" i="33"/>
  <c r="DU117" i="33"/>
  <c r="DL117" i="33"/>
  <c r="DC117" i="33"/>
  <c r="DC119" i="33" s="1"/>
  <c r="DC147" i="33" s="1"/>
  <c r="ED116" i="33"/>
  <c r="DU116" i="33"/>
  <c r="DL116" i="33"/>
  <c r="DC116" i="33"/>
  <c r="ED115" i="33"/>
  <c r="DU115" i="33"/>
  <c r="DL115" i="33"/>
  <c r="DL119" i="33" s="1"/>
  <c r="DC115" i="33"/>
  <c r="ED114" i="33"/>
  <c r="ED119" i="33" s="1"/>
  <c r="DU114" i="33"/>
  <c r="DL114" i="33"/>
  <c r="DC114" i="33"/>
  <c r="ED106" i="33"/>
  <c r="DU106" i="33"/>
  <c r="AA106" i="33" s="1"/>
  <c r="DL106" i="33"/>
  <c r="DC106" i="33"/>
  <c r="ED105" i="33"/>
  <c r="DU105" i="33"/>
  <c r="DL105" i="33"/>
  <c r="DC105" i="33"/>
  <c r="ED104" i="33"/>
  <c r="DU104" i="33"/>
  <c r="DL104" i="33"/>
  <c r="DC104" i="33"/>
  <c r="ED103" i="33"/>
  <c r="DU103" i="33"/>
  <c r="DL103" i="33"/>
  <c r="DC103" i="33"/>
  <c r="ED102" i="33"/>
  <c r="DU102" i="33"/>
  <c r="DL102" i="33"/>
  <c r="DC102" i="33"/>
  <c r="ED101" i="33"/>
  <c r="DU101" i="33"/>
  <c r="DL101" i="33"/>
  <c r="DC101" i="33"/>
  <c r="ED100" i="33"/>
  <c r="DU100" i="33"/>
  <c r="DL100" i="33"/>
  <c r="DC100" i="33"/>
  <c r="ED99" i="33"/>
  <c r="DU99" i="33"/>
  <c r="DL99" i="33"/>
  <c r="DC99" i="33"/>
  <c r="ED98" i="33"/>
  <c r="DU98" i="33"/>
  <c r="AA98" i="33" s="1"/>
  <c r="DL98" i="33"/>
  <c r="DC98" i="33"/>
  <c r="ED97" i="33"/>
  <c r="DU97" i="33"/>
  <c r="DL97" i="33"/>
  <c r="DC97" i="33"/>
  <c r="ED96" i="33"/>
  <c r="DU96" i="33"/>
  <c r="DL96" i="33"/>
  <c r="DC96" i="33"/>
  <c r="ED95" i="33"/>
  <c r="DU95" i="33"/>
  <c r="DL95" i="33"/>
  <c r="DC95" i="33"/>
  <c r="ED94" i="33"/>
  <c r="DU94" i="33"/>
  <c r="DL94" i="33"/>
  <c r="DC94" i="33"/>
  <c r="ED93" i="33"/>
  <c r="DU93" i="33"/>
  <c r="DL93" i="33"/>
  <c r="DC93" i="33"/>
  <c r="ED92" i="33"/>
  <c r="DU92" i="33"/>
  <c r="DL92" i="33"/>
  <c r="DC92" i="33"/>
  <c r="ED91" i="33"/>
  <c r="DU91" i="33"/>
  <c r="DL91" i="33"/>
  <c r="DC91" i="33"/>
  <c r="ED90" i="33"/>
  <c r="DU90" i="33"/>
  <c r="AA90" i="33" s="1"/>
  <c r="DL90" i="33"/>
  <c r="DC90" i="33"/>
  <c r="ED89" i="33"/>
  <c r="DU89" i="33"/>
  <c r="DL89" i="33"/>
  <c r="DC89" i="33"/>
  <c r="ED88" i="33"/>
  <c r="DU88" i="33"/>
  <c r="DL88" i="33"/>
  <c r="DC88" i="33"/>
  <c r="ED87" i="33"/>
  <c r="DU87" i="33"/>
  <c r="DL87" i="33"/>
  <c r="DC87" i="33"/>
  <c r="DC107" i="33"/>
  <c r="ED79" i="33"/>
  <c r="DU79" i="33"/>
  <c r="DL79" i="33"/>
  <c r="DC79" i="33"/>
  <c r="ED78" i="33"/>
  <c r="DU78" i="33"/>
  <c r="DL78" i="33"/>
  <c r="DC78" i="33"/>
  <c r="ED77" i="33"/>
  <c r="DU77" i="33"/>
  <c r="DL77" i="33"/>
  <c r="DC77" i="33"/>
  <c r="ED76" i="33"/>
  <c r="DU76" i="33"/>
  <c r="DL76" i="33"/>
  <c r="DC76" i="33"/>
  <c r="ED75" i="33"/>
  <c r="DU75" i="33"/>
  <c r="DL75" i="33"/>
  <c r="DC75" i="33"/>
  <c r="ED74" i="33"/>
  <c r="DU74" i="33"/>
  <c r="DL74" i="33"/>
  <c r="DC74" i="33"/>
  <c r="ED73" i="33"/>
  <c r="DU73" i="33"/>
  <c r="DL73" i="33"/>
  <c r="DC73" i="33"/>
  <c r="ED72" i="33"/>
  <c r="DU72" i="33"/>
  <c r="DL72" i="33"/>
  <c r="DC72" i="33"/>
  <c r="ED71" i="33"/>
  <c r="DU71" i="33"/>
  <c r="DL71" i="33"/>
  <c r="DC71" i="33"/>
  <c r="ED70" i="33"/>
  <c r="DU70" i="33"/>
  <c r="DL70" i="33"/>
  <c r="DC70" i="33"/>
  <c r="ED69" i="33"/>
  <c r="DU69" i="33"/>
  <c r="DL69" i="33"/>
  <c r="DC69" i="33"/>
  <c r="ED68" i="33"/>
  <c r="DU68" i="33"/>
  <c r="DL68" i="33"/>
  <c r="DC68" i="33"/>
  <c r="ED67" i="33"/>
  <c r="DU67" i="33"/>
  <c r="DL67" i="33"/>
  <c r="DC67" i="33"/>
  <c r="ED66" i="33"/>
  <c r="DU66" i="33"/>
  <c r="DL66" i="33"/>
  <c r="DC66" i="33"/>
  <c r="ED65" i="33"/>
  <c r="DU65" i="33"/>
  <c r="DL65" i="33"/>
  <c r="DC65" i="33"/>
  <c r="ED64" i="33"/>
  <c r="DU64" i="33"/>
  <c r="DL64" i="33"/>
  <c r="DC64" i="33"/>
  <c r="ED63" i="33"/>
  <c r="DU63" i="33"/>
  <c r="DL63" i="33"/>
  <c r="DC63" i="33"/>
  <c r="ED62" i="33"/>
  <c r="DU62" i="33"/>
  <c r="DL62" i="33"/>
  <c r="DC62" i="33"/>
  <c r="ED61" i="33"/>
  <c r="ED80" i="33" s="1"/>
  <c r="DU61" i="33"/>
  <c r="DL61" i="33"/>
  <c r="DC61" i="33"/>
  <c r="ED60" i="33"/>
  <c r="DU60" i="33"/>
  <c r="DL60" i="33"/>
  <c r="DL80" i="33" s="1"/>
  <c r="DC60" i="33"/>
  <c r="DC80" i="33" s="1"/>
  <c r="ED52" i="33"/>
  <c r="DU52" i="33"/>
  <c r="DL52" i="33"/>
  <c r="DC52" i="33"/>
  <c r="ED51" i="33"/>
  <c r="DU51" i="33"/>
  <c r="DL51" i="33"/>
  <c r="DC51" i="33"/>
  <c r="ED50" i="33"/>
  <c r="DU50" i="33"/>
  <c r="DL50" i="33"/>
  <c r="DC50" i="33"/>
  <c r="ED49" i="33"/>
  <c r="DU49" i="33"/>
  <c r="DL49" i="33"/>
  <c r="DC49" i="33"/>
  <c r="ED48" i="33"/>
  <c r="DU48" i="33"/>
  <c r="DL48" i="33"/>
  <c r="DC48" i="33"/>
  <c r="ED47" i="33"/>
  <c r="DU47" i="33"/>
  <c r="DL47" i="33"/>
  <c r="DC47" i="33"/>
  <c r="ED46" i="33"/>
  <c r="DU46" i="33"/>
  <c r="DL46" i="33"/>
  <c r="DC46" i="33"/>
  <c r="ED45" i="33"/>
  <c r="DU45" i="33"/>
  <c r="DL45" i="33"/>
  <c r="DL53" i="33" s="1"/>
  <c r="DL145" i="33" s="1"/>
  <c r="DC45" i="33"/>
  <c r="ED44" i="33"/>
  <c r="DU44" i="33"/>
  <c r="DL44" i="33"/>
  <c r="DC44" i="33"/>
  <c r="ED43" i="33"/>
  <c r="ED53" i="33"/>
  <c r="ED145" i="33" s="1"/>
  <c r="DU43" i="33"/>
  <c r="DL43" i="33"/>
  <c r="DC43" i="33"/>
  <c r="DC53" i="33" s="1"/>
  <c r="DC145" i="33" s="1"/>
  <c r="ED33" i="33"/>
  <c r="DU33" i="33"/>
  <c r="DL33" i="33"/>
  <c r="DC33" i="33"/>
  <c r="ED32" i="33"/>
  <c r="DU32" i="33"/>
  <c r="DL32" i="33"/>
  <c r="DC32" i="33"/>
  <c r="ED31" i="33"/>
  <c r="DU31" i="33"/>
  <c r="DL31" i="33"/>
  <c r="DC31" i="33"/>
  <c r="ED30" i="33"/>
  <c r="DU30" i="33"/>
  <c r="DL30" i="33"/>
  <c r="DC30" i="33"/>
  <c r="ED29" i="33"/>
  <c r="DU29" i="33"/>
  <c r="DL29" i="33"/>
  <c r="DC29" i="33"/>
  <c r="ED28" i="33"/>
  <c r="DU28" i="33"/>
  <c r="DL28" i="33"/>
  <c r="DC28" i="33"/>
  <c r="ED27" i="33"/>
  <c r="DU27" i="33"/>
  <c r="DL27" i="33"/>
  <c r="DC27" i="33"/>
  <c r="ED26" i="33"/>
  <c r="DU26" i="33"/>
  <c r="DL26" i="33"/>
  <c r="DC26" i="33"/>
  <c r="ED25" i="33"/>
  <c r="DU25" i="33"/>
  <c r="DL25" i="33"/>
  <c r="DC25" i="33"/>
  <c r="ED24" i="33"/>
  <c r="DU24" i="33"/>
  <c r="DL24" i="33"/>
  <c r="DC24" i="33"/>
  <c r="ED23" i="33"/>
  <c r="DU23" i="33"/>
  <c r="DL23" i="33"/>
  <c r="DC23" i="33"/>
  <c r="ED22" i="33"/>
  <c r="DU22" i="33"/>
  <c r="DL22" i="33"/>
  <c r="DC22" i="33"/>
  <c r="ED21" i="33"/>
  <c r="DU21" i="33"/>
  <c r="DL21" i="33"/>
  <c r="DC21" i="33"/>
  <c r="ED20" i="33"/>
  <c r="DU20" i="33"/>
  <c r="DL20" i="33"/>
  <c r="DC20" i="33"/>
  <c r="ED19" i="33"/>
  <c r="DU19" i="33"/>
  <c r="DL19" i="33"/>
  <c r="DC19" i="33"/>
  <c r="ED18" i="33"/>
  <c r="DU18" i="33"/>
  <c r="DL18" i="33"/>
  <c r="DC18" i="33"/>
  <c r="ED17" i="33"/>
  <c r="DU17" i="33"/>
  <c r="DL17" i="33"/>
  <c r="DC17" i="33"/>
  <c r="ED16" i="33"/>
  <c r="DU16" i="33"/>
  <c r="DL16" i="33"/>
  <c r="DC16" i="33"/>
  <c r="ED15" i="33"/>
  <c r="DU15" i="33"/>
  <c r="DL15" i="33"/>
  <c r="DC15" i="33"/>
  <c r="ED14" i="33"/>
  <c r="DU14" i="33"/>
  <c r="DL14" i="33"/>
  <c r="DC14" i="33"/>
  <c r="CT137" i="33"/>
  <c r="CK137" i="33"/>
  <c r="CB137" i="33"/>
  <c r="CB138" i="33" s="1"/>
  <c r="BS137" i="33"/>
  <c r="CT136" i="33"/>
  <c r="CK136" i="33"/>
  <c r="CK138" i="33" s="1"/>
  <c r="CB136" i="33"/>
  <c r="BS136" i="33"/>
  <c r="CT132" i="33"/>
  <c r="CK132" i="33"/>
  <c r="CB132" i="33"/>
  <c r="BS132" i="33"/>
  <c r="CT131" i="33"/>
  <c r="CK131" i="33"/>
  <c r="CB131" i="33"/>
  <c r="BS131" i="33"/>
  <c r="CT130" i="33"/>
  <c r="CT133" i="33" s="1"/>
  <c r="CK130" i="33"/>
  <c r="CB130" i="33"/>
  <c r="BS130" i="33"/>
  <c r="CT126" i="33"/>
  <c r="CK126" i="33"/>
  <c r="CB126" i="33"/>
  <c r="BS126" i="33"/>
  <c r="CT124" i="33"/>
  <c r="CK124" i="33"/>
  <c r="CB124" i="33"/>
  <c r="BS124" i="33"/>
  <c r="CT122" i="33"/>
  <c r="CK122" i="33"/>
  <c r="CK127" i="33" s="1"/>
  <c r="CB122" i="33"/>
  <c r="BS122" i="33"/>
  <c r="BS127" i="33" s="1"/>
  <c r="CT118" i="33"/>
  <c r="CK118" i="33"/>
  <c r="CB118" i="33"/>
  <c r="BS118" i="33"/>
  <c r="CT117" i="33"/>
  <c r="CK117" i="33"/>
  <c r="CB117" i="33"/>
  <c r="BS117" i="33"/>
  <c r="CT116" i="33"/>
  <c r="CK116" i="33"/>
  <c r="CB116" i="33"/>
  <c r="BS116" i="33"/>
  <c r="CT115" i="33"/>
  <c r="CT119" i="33" s="1"/>
  <c r="CK115" i="33"/>
  <c r="CB115" i="33"/>
  <c r="BS115" i="33"/>
  <c r="CT114" i="33"/>
  <c r="CK114" i="33"/>
  <c r="CK119" i="33" s="1"/>
  <c r="CB114" i="33"/>
  <c r="CB119" i="33"/>
  <c r="BS114" i="33"/>
  <c r="CT106" i="33"/>
  <c r="CK106" i="33"/>
  <c r="CB106" i="33"/>
  <c r="BS106" i="33"/>
  <c r="CT105" i="33"/>
  <c r="CK105" i="33"/>
  <c r="CB105" i="33"/>
  <c r="BS105" i="33"/>
  <c r="CT104" i="33"/>
  <c r="CK104" i="33"/>
  <c r="CB104" i="33"/>
  <c r="BS104" i="33"/>
  <c r="CT103" i="33"/>
  <c r="CK103" i="33"/>
  <c r="CB103" i="33"/>
  <c r="BS103" i="33"/>
  <c r="CT102" i="33"/>
  <c r="CK102" i="33"/>
  <c r="CB102" i="33"/>
  <c r="BS102" i="33"/>
  <c r="CT101" i="33"/>
  <c r="CK101" i="33"/>
  <c r="CB101" i="33"/>
  <c r="BS101" i="33"/>
  <c r="CT100" i="33"/>
  <c r="CK100" i="33"/>
  <c r="CB100" i="33"/>
  <c r="BS100" i="33"/>
  <c r="CT99" i="33"/>
  <c r="CK99" i="33"/>
  <c r="CB99" i="33"/>
  <c r="BS99" i="33"/>
  <c r="CT98" i="33"/>
  <c r="CK98" i="33"/>
  <c r="CB98" i="33"/>
  <c r="BS98" i="33"/>
  <c r="CT97" i="33"/>
  <c r="CK97" i="33"/>
  <c r="CB97" i="33"/>
  <c r="BS97" i="33"/>
  <c r="CT96" i="33"/>
  <c r="CK96" i="33"/>
  <c r="CB96" i="33"/>
  <c r="BS96" i="33"/>
  <c r="CT95" i="33"/>
  <c r="CK95" i="33"/>
  <c r="CB95" i="33"/>
  <c r="BS95" i="33"/>
  <c r="CT94" i="33"/>
  <c r="CK94" i="33"/>
  <c r="CB94" i="33"/>
  <c r="BS94" i="33"/>
  <c r="CT93" i="33"/>
  <c r="CT107" i="33" s="1"/>
  <c r="CK93" i="33"/>
  <c r="CB93" i="33"/>
  <c r="BS93" i="33"/>
  <c r="CT92" i="33"/>
  <c r="CK92" i="33"/>
  <c r="CB92" i="33"/>
  <c r="BS92" i="33"/>
  <c r="CT91" i="33"/>
  <c r="CK91" i="33"/>
  <c r="CB91" i="33"/>
  <c r="BS91" i="33"/>
  <c r="CT90" i="33"/>
  <c r="CK90" i="33"/>
  <c r="CB90" i="33"/>
  <c r="BS90" i="33"/>
  <c r="CT89" i="33"/>
  <c r="CK89" i="33"/>
  <c r="CB89" i="33"/>
  <c r="BS89" i="33"/>
  <c r="CT88" i="33"/>
  <c r="CK88" i="33"/>
  <c r="CB88" i="33"/>
  <c r="BS88" i="33"/>
  <c r="CT87" i="33"/>
  <c r="CK87" i="33"/>
  <c r="CB87" i="33"/>
  <c r="CB107" i="33" s="1"/>
  <c r="BS87" i="33"/>
  <c r="CT79" i="33"/>
  <c r="CK79" i="33"/>
  <c r="CB79" i="33"/>
  <c r="BS79" i="33"/>
  <c r="CT78" i="33"/>
  <c r="CK78" i="33"/>
  <c r="CB78" i="33"/>
  <c r="BS78" i="33"/>
  <c r="CT77" i="33"/>
  <c r="CK77" i="33"/>
  <c r="CB77" i="33"/>
  <c r="BS77" i="33"/>
  <c r="CT76" i="33"/>
  <c r="CK76" i="33"/>
  <c r="CB76" i="33"/>
  <c r="BS76" i="33"/>
  <c r="CT75" i="33"/>
  <c r="CK75" i="33"/>
  <c r="CB75" i="33"/>
  <c r="BS75" i="33"/>
  <c r="CT74" i="33"/>
  <c r="CK74" i="33"/>
  <c r="CB74" i="33"/>
  <c r="BS74" i="33"/>
  <c r="CT73" i="33"/>
  <c r="CK73" i="33"/>
  <c r="CB73" i="33"/>
  <c r="BS73" i="33"/>
  <c r="CT72" i="33"/>
  <c r="CK72" i="33"/>
  <c r="CB72" i="33"/>
  <c r="BS72" i="33"/>
  <c r="CT71" i="33"/>
  <c r="CK71" i="33"/>
  <c r="CB71" i="33"/>
  <c r="BS71" i="33"/>
  <c r="CT70" i="33"/>
  <c r="CK70" i="33"/>
  <c r="CB70" i="33"/>
  <c r="BS70" i="33"/>
  <c r="CT69" i="33"/>
  <c r="CK69" i="33"/>
  <c r="CB69" i="33"/>
  <c r="BS69" i="33"/>
  <c r="CT68" i="33"/>
  <c r="CK68" i="33"/>
  <c r="CB68" i="33"/>
  <c r="BS68" i="33"/>
  <c r="CT67" i="33"/>
  <c r="CK67" i="33"/>
  <c r="CB67" i="33"/>
  <c r="BS67" i="33"/>
  <c r="CT66" i="33"/>
  <c r="CK66" i="33"/>
  <c r="CB66" i="33"/>
  <c r="BS66" i="33"/>
  <c r="CT65" i="33"/>
  <c r="CK65" i="33"/>
  <c r="CB65" i="33"/>
  <c r="BS65" i="33"/>
  <c r="CT64" i="33"/>
  <c r="CK64" i="33"/>
  <c r="CB64" i="33"/>
  <c r="BS64" i="33"/>
  <c r="CT63" i="33"/>
  <c r="CK63" i="33"/>
  <c r="CB63" i="33"/>
  <c r="BS63" i="33"/>
  <c r="CT62" i="33"/>
  <c r="CK62" i="33"/>
  <c r="CB62" i="33"/>
  <c r="BS62" i="33"/>
  <c r="CT61" i="33"/>
  <c r="CK61" i="33"/>
  <c r="CB61" i="33"/>
  <c r="BS61" i="33"/>
  <c r="CT60" i="33"/>
  <c r="CT80" i="33" s="1"/>
  <c r="CK60" i="33"/>
  <c r="CK80" i="33" s="1"/>
  <c r="CB60" i="33"/>
  <c r="BS60" i="33"/>
  <c r="CT52" i="33"/>
  <c r="CK52" i="33"/>
  <c r="CB52" i="33"/>
  <c r="BS52" i="33"/>
  <c r="CT51" i="33"/>
  <c r="CK51" i="33"/>
  <c r="CB51" i="33"/>
  <c r="BS51" i="33"/>
  <c r="CT50" i="33"/>
  <c r="CK50" i="33"/>
  <c r="CB50" i="33"/>
  <c r="BS50" i="33"/>
  <c r="CT49" i="33"/>
  <c r="CK49" i="33"/>
  <c r="CB49" i="33"/>
  <c r="BS49" i="33"/>
  <c r="CT48" i="33"/>
  <c r="CK48" i="33"/>
  <c r="CB48" i="33"/>
  <c r="BS48" i="33"/>
  <c r="CT47" i="33"/>
  <c r="CK47" i="33"/>
  <c r="CB47" i="33"/>
  <c r="BS47" i="33"/>
  <c r="CT46" i="33"/>
  <c r="CK46" i="33"/>
  <c r="CB46" i="33"/>
  <c r="BS46" i="33"/>
  <c r="CT45" i="33"/>
  <c r="CK45" i="33"/>
  <c r="CB45" i="33"/>
  <c r="BS45" i="33"/>
  <c r="CT44" i="33"/>
  <c r="CK44" i="33"/>
  <c r="CB44" i="33"/>
  <c r="BS44" i="33"/>
  <c r="CT43" i="33"/>
  <c r="CK43" i="33"/>
  <c r="CK53" i="33" s="1"/>
  <c r="CK145" i="33" s="1"/>
  <c r="CB43" i="33"/>
  <c r="BS43" i="33"/>
  <c r="CT33" i="33"/>
  <c r="CK33" i="33"/>
  <c r="CB33" i="33"/>
  <c r="BS33" i="33"/>
  <c r="CT32" i="33"/>
  <c r="CK32" i="33"/>
  <c r="CB32" i="33"/>
  <c r="BS32" i="33"/>
  <c r="CT31" i="33"/>
  <c r="CK31" i="33"/>
  <c r="CB31" i="33"/>
  <c r="BS31" i="33"/>
  <c r="CT30" i="33"/>
  <c r="CK30" i="33"/>
  <c r="CB30" i="33"/>
  <c r="BS30" i="33"/>
  <c r="CT29" i="33"/>
  <c r="CK29" i="33"/>
  <c r="CB29" i="33"/>
  <c r="BS29" i="33"/>
  <c r="CT28" i="33"/>
  <c r="CK28" i="33"/>
  <c r="CB28" i="33"/>
  <c r="BS28" i="33"/>
  <c r="CT27" i="33"/>
  <c r="CK27" i="33"/>
  <c r="CB27" i="33"/>
  <c r="BS27" i="33"/>
  <c r="CT26" i="33"/>
  <c r="CK26" i="33"/>
  <c r="CB26" i="33"/>
  <c r="BS26" i="33"/>
  <c r="CT25" i="33"/>
  <c r="CK25" i="33"/>
  <c r="CB25" i="33"/>
  <c r="BS25" i="33"/>
  <c r="CT24" i="33"/>
  <c r="CK24" i="33"/>
  <c r="CB24" i="33"/>
  <c r="BS24" i="33"/>
  <c r="CT23" i="33"/>
  <c r="CK23" i="33"/>
  <c r="CB23" i="33"/>
  <c r="BS23" i="33"/>
  <c r="CT22" i="33"/>
  <c r="CK22" i="33"/>
  <c r="CB22" i="33"/>
  <c r="BS22" i="33"/>
  <c r="CT21" i="33"/>
  <c r="CK21" i="33"/>
  <c r="CB21" i="33"/>
  <c r="BS21" i="33"/>
  <c r="CT20" i="33"/>
  <c r="CK20" i="33"/>
  <c r="CB20" i="33"/>
  <c r="BS20" i="33"/>
  <c r="CT19" i="33"/>
  <c r="CK19" i="33"/>
  <c r="CB19" i="33"/>
  <c r="BS19" i="33"/>
  <c r="CT18" i="33"/>
  <c r="CK18" i="33"/>
  <c r="CB18" i="33"/>
  <c r="BS18" i="33"/>
  <c r="CT17" i="33"/>
  <c r="CK17" i="33"/>
  <c r="CB17" i="33"/>
  <c r="BS17" i="33"/>
  <c r="CT16" i="33"/>
  <c r="CK16" i="33"/>
  <c r="CB16" i="33"/>
  <c r="BS16" i="33"/>
  <c r="CT15" i="33"/>
  <c r="CK15" i="33"/>
  <c r="CB15" i="33"/>
  <c r="BS15" i="33"/>
  <c r="CT14" i="33"/>
  <c r="CK14" i="33"/>
  <c r="CB14" i="33"/>
  <c r="BS14" i="33"/>
  <c r="BJ137" i="33"/>
  <c r="BJ136" i="33"/>
  <c r="BJ138" i="33" s="1"/>
  <c r="BJ132" i="33"/>
  <c r="BJ131" i="33"/>
  <c r="BJ130" i="33"/>
  <c r="BJ133" i="33" s="1"/>
  <c r="BJ126" i="33"/>
  <c r="BJ124" i="33"/>
  <c r="BJ122" i="33"/>
  <c r="BJ118" i="33"/>
  <c r="BJ117" i="33"/>
  <c r="BJ116" i="33"/>
  <c r="AA116" i="33" s="1"/>
  <c r="BJ115" i="33"/>
  <c r="BJ114" i="33"/>
  <c r="BJ106" i="33"/>
  <c r="BJ105" i="33"/>
  <c r="BJ104" i="33"/>
  <c r="BJ103" i="33"/>
  <c r="BJ102" i="33"/>
  <c r="BJ101" i="33"/>
  <c r="BJ100" i="33"/>
  <c r="BJ99" i="33"/>
  <c r="BJ98" i="33"/>
  <c r="BJ97" i="33"/>
  <c r="BJ96" i="33"/>
  <c r="BJ95" i="33"/>
  <c r="BJ94" i="33"/>
  <c r="BJ93" i="33"/>
  <c r="BJ92" i="33"/>
  <c r="BJ91" i="33"/>
  <c r="AA91" i="33" s="1"/>
  <c r="BJ90" i="33"/>
  <c r="BJ89" i="33"/>
  <c r="BJ88" i="33"/>
  <c r="BJ87" i="33"/>
  <c r="BJ79" i="33"/>
  <c r="BJ78" i="33"/>
  <c r="BJ77" i="33"/>
  <c r="BJ76" i="33"/>
  <c r="BJ75" i="33"/>
  <c r="BJ74" i="33"/>
  <c r="BJ73" i="33"/>
  <c r="BJ72" i="33"/>
  <c r="BJ71" i="33"/>
  <c r="BJ70" i="33"/>
  <c r="BJ69" i="33"/>
  <c r="BJ68" i="33"/>
  <c r="BJ67" i="33"/>
  <c r="BJ66" i="33"/>
  <c r="BJ65" i="33"/>
  <c r="BJ64" i="33"/>
  <c r="BJ63" i="33"/>
  <c r="BJ62" i="33"/>
  <c r="BJ61" i="33"/>
  <c r="BJ60" i="33"/>
  <c r="BJ52" i="33"/>
  <c r="BJ51" i="33"/>
  <c r="BJ50" i="33"/>
  <c r="BJ49" i="33"/>
  <c r="BJ48" i="33"/>
  <c r="BJ47" i="33"/>
  <c r="BJ46" i="33"/>
  <c r="BJ45" i="33"/>
  <c r="BJ44" i="33"/>
  <c r="BJ43" i="33"/>
  <c r="BJ33" i="33"/>
  <c r="BJ32" i="33"/>
  <c r="BJ31" i="33"/>
  <c r="BJ30" i="33"/>
  <c r="BJ29" i="33"/>
  <c r="BJ28" i="33"/>
  <c r="BJ27" i="33"/>
  <c r="BJ26" i="33"/>
  <c r="BJ25" i="33"/>
  <c r="BJ24" i="33"/>
  <c r="BJ23" i="33"/>
  <c r="BJ22" i="33"/>
  <c r="BJ21" i="33"/>
  <c r="BJ20" i="33"/>
  <c r="BJ19" i="33"/>
  <c r="BJ18" i="33"/>
  <c r="BJ17" i="33"/>
  <c r="BJ16" i="33"/>
  <c r="BJ15" i="33"/>
  <c r="BJ14" i="33"/>
  <c r="BA137" i="33"/>
  <c r="BA136" i="33"/>
  <c r="BA138" i="33" s="1"/>
  <c r="BA132" i="33"/>
  <c r="BA131" i="33"/>
  <c r="BA130" i="33"/>
  <c r="BA133" i="33" s="1"/>
  <c r="BA126" i="33"/>
  <c r="BA124" i="33"/>
  <c r="BA122" i="33"/>
  <c r="BA127" i="33" s="1"/>
  <c r="BA118" i="33"/>
  <c r="BA117" i="33"/>
  <c r="BA116" i="33"/>
  <c r="BA115" i="33"/>
  <c r="BA114" i="33"/>
  <c r="BA106" i="33"/>
  <c r="BA105" i="33"/>
  <c r="BA104" i="33"/>
  <c r="BA103" i="33"/>
  <c r="BA102" i="33"/>
  <c r="BA101" i="33"/>
  <c r="BA100" i="33"/>
  <c r="BA99" i="33"/>
  <c r="BA98" i="33"/>
  <c r="BA97" i="33"/>
  <c r="BA96" i="33"/>
  <c r="BA95" i="33"/>
  <c r="BA94" i="33"/>
  <c r="BA93" i="33"/>
  <c r="BA92" i="33"/>
  <c r="BA91" i="33"/>
  <c r="BA90" i="33"/>
  <c r="BA89" i="33"/>
  <c r="BA88" i="33"/>
  <c r="BA87" i="33"/>
  <c r="BA107" i="33" s="1"/>
  <c r="BA79" i="33"/>
  <c r="BA78" i="33"/>
  <c r="BA77" i="33"/>
  <c r="BA76" i="33"/>
  <c r="BA75" i="33"/>
  <c r="BA74" i="33"/>
  <c r="BA73" i="33"/>
  <c r="BA72" i="33"/>
  <c r="BA71" i="33"/>
  <c r="BA70" i="33"/>
  <c r="BA69" i="33"/>
  <c r="BA68" i="33"/>
  <c r="BA67" i="33"/>
  <c r="BA66" i="33"/>
  <c r="BA65" i="33"/>
  <c r="BA64" i="33"/>
  <c r="BA63" i="33"/>
  <c r="AA63" i="33" s="1"/>
  <c r="BA62" i="33"/>
  <c r="BA61" i="33"/>
  <c r="BA60" i="33"/>
  <c r="BA52" i="33"/>
  <c r="BA51" i="33"/>
  <c r="BA50" i="33"/>
  <c r="BA49" i="33"/>
  <c r="BA48" i="33"/>
  <c r="BA47" i="33"/>
  <c r="BA46" i="33"/>
  <c r="BA45" i="33"/>
  <c r="BA44" i="33"/>
  <c r="BA43" i="33"/>
  <c r="BA33" i="33"/>
  <c r="BA32" i="33"/>
  <c r="BA31" i="33"/>
  <c r="BA30" i="33"/>
  <c r="BA29" i="33"/>
  <c r="BA28" i="33"/>
  <c r="BA27" i="33"/>
  <c r="BA26" i="33"/>
  <c r="BA25" i="33"/>
  <c r="BA24" i="33"/>
  <c r="BA23" i="33"/>
  <c r="BA22" i="33"/>
  <c r="BA21" i="33"/>
  <c r="BA20" i="33"/>
  <c r="BA19" i="33"/>
  <c r="BA18" i="33"/>
  <c r="BA17" i="33"/>
  <c r="BA16" i="33"/>
  <c r="BA15" i="33"/>
  <c r="AA15" i="33" s="1"/>
  <c r="BA14" i="33"/>
  <c r="AR137" i="33"/>
  <c r="AR136" i="33"/>
  <c r="AR138" i="33" s="1"/>
  <c r="AR132" i="33"/>
  <c r="AR131" i="33"/>
  <c r="AR133" i="33" s="1"/>
  <c r="AR130" i="33"/>
  <c r="AR126" i="33"/>
  <c r="AR124" i="33"/>
  <c r="AR122" i="33"/>
  <c r="AR118" i="33"/>
  <c r="AR117" i="33"/>
  <c r="AR116" i="33"/>
  <c r="AR115" i="33"/>
  <c r="AR119" i="33" s="1"/>
  <c r="AR114" i="33"/>
  <c r="AR106" i="33"/>
  <c r="AR105" i="33"/>
  <c r="AR104" i="33"/>
  <c r="AR103" i="33"/>
  <c r="AR102" i="33"/>
  <c r="AR101" i="33"/>
  <c r="AR100" i="33"/>
  <c r="AR99" i="33"/>
  <c r="AR98" i="33"/>
  <c r="AR97" i="33"/>
  <c r="AR96" i="33"/>
  <c r="AR95" i="33"/>
  <c r="AR94" i="33"/>
  <c r="AR93" i="33"/>
  <c r="AR92" i="33"/>
  <c r="AR91" i="33"/>
  <c r="AR90" i="33"/>
  <c r="AR89" i="33"/>
  <c r="AR88" i="33"/>
  <c r="AR87" i="33"/>
  <c r="AR107" i="33" s="1"/>
  <c r="AR79" i="33"/>
  <c r="AR78" i="33"/>
  <c r="AR77" i="33"/>
  <c r="AR76" i="33"/>
  <c r="AR75" i="33"/>
  <c r="AR74" i="33"/>
  <c r="AR73" i="33"/>
  <c r="AR72" i="33"/>
  <c r="AR71" i="33"/>
  <c r="AR70" i="33"/>
  <c r="AR69" i="33"/>
  <c r="AR68" i="33"/>
  <c r="AR67" i="33"/>
  <c r="AR66" i="33"/>
  <c r="AR65" i="33"/>
  <c r="AR64" i="33"/>
  <c r="AR63" i="33"/>
  <c r="AR62" i="33"/>
  <c r="AR61" i="33"/>
  <c r="AR60" i="33"/>
  <c r="AR52" i="33"/>
  <c r="AR51" i="33"/>
  <c r="AR50" i="33"/>
  <c r="AR49" i="33"/>
  <c r="AR48" i="33"/>
  <c r="AR47" i="33"/>
  <c r="AR46" i="33"/>
  <c r="AR45" i="33"/>
  <c r="AR44" i="33"/>
  <c r="AR43" i="33"/>
  <c r="AR33" i="33"/>
  <c r="AR32" i="33"/>
  <c r="AR31" i="33"/>
  <c r="AR30" i="33"/>
  <c r="AR29" i="33"/>
  <c r="AR28" i="33"/>
  <c r="AR27" i="33"/>
  <c r="AR26" i="33"/>
  <c r="AR25" i="33"/>
  <c r="AR24" i="33"/>
  <c r="AR23" i="33"/>
  <c r="AR22" i="33"/>
  <c r="AR21" i="33"/>
  <c r="AR20" i="33"/>
  <c r="AR19" i="33"/>
  <c r="AR18" i="33"/>
  <c r="AR17" i="33"/>
  <c r="AR16" i="33"/>
  <c r="AR15" i="33"/>
  <c r="AR14" i="33"/>
  <c r="AE5" i="33"/>
  <c r="AN5" i="33" s="1"/>
  <c r="AW5" i="33" s="1"/>
  <c r="BF5" i="33" s="1"/>
  <c r="BO5" i="33" s="1"/>
  <c r="BX5" i="33" s="1"/>
  <c r="CG5" i="33" s="1"/>
  <c r="CP5" i="33" s="1"/>
  <c r="CY5" i="33" s="1"/>
  <c r="DH5" i="33" s="1"/>
  <c r="DQ5" i="33" s="1"/>
  <c r="DZ5" i="33" s="1"/>
  <c r="AI137" i="33"/>
  <c r="AI136" i="33"/>
  <c r="AI132" i="33"/>
  <c r="AI131" i="33"/>
  <c r="AI130" i="33"/>
  <c r="AA130" i="33" s="1"/>
  <c r="AI126" i="33"/>
  <c r="AI124" i="33"/>
  <c r="AA124" i="33"/>
  <c r="AI122" i="33"/>
  <c r="AI127" i="33" s="1"/>
  <c r="AI118" i="33"/>
  <c r="AI117" i="33"/>
  <c r="AI116" i="33"/>
  <c r="AI115" i="33"/>
  <c r="AI114" i="33"/>
  <c r="AI106" i="33"/>
  <c r="AI105" i="33"/>
  <c r="AI104" i="33"/>
  <c r="AI103" i="33"/>
  <c r="AI102" i="33"/>
  <c r="AI101" i="33"/>
  <c r="AI100" i="33"/>
  <c r="AI99" i="33"/>
  <c r="AI98" i="33"/>
  <c r="AI97" i="33"/>
  <c r="AI96" i="33"/>
  <c r="AI95" i="33"/>
  <c r="AI94" i="33"/>
  <c r="AI93" i="33"/>
  <c r="AI92" i="33"/>
  <c r="AI91" i="33"/>
  <c r="AI90" i="33"/>
  <c r="AI89" i="33"/>
  <c r="AA89" i="33"/>
  <c r="AI88" i="33"/>
  <c r="AA88" i="33" s="1"/>
  <c r="AI87" i="33"/>
  <c r="AI79" i="33"/>
  <c r="AI78" i="33"/>
  <c r="AI77" i="33"/>
  <c r="AI76" i="33"/>
  <c r="AA76" i="33" s="1"/>
  <c r="AI75" i="33"/>
  <c r="AI74" i="33"/>
  <c r="AI73" i="33"/>
  <c r="AI72" i="33"/>
  <c r="AI71" i="33"/>
  <c r="AI70" i="33"/>
  <c r="AI69" i="33"/>
  <c r="AI68" i="33"/>
  <c r="AA68" i="33" s="1"/>
  <c r="AI67" i="33"/>
  <c r="AI66" i="33"/>
  <c r="AI65" i="33"/>
  <c r="AI64" i="33"/>
  <c r="AA64" i="33" s="1"/>
  <c r="AI63" i="33"/>
  <c r="AI62" i="33"/>
  <c r="AA62" i="33" s="1"/>
  <c r="AI61" i="33"/>
  <c r="AA61" i="33" s="1"/>
  <c r="AI60" i="33"/>
  <c r="AI52" i="33"/>
  <c r="AI51" i="33"/>
  <c r="AI50" i="33"/>
  <c r="AA50" i="33" s="1"/>
  <c r="AI49" i="33"/>
  <c r="AI48" i="33"/>
  <c r="AI47" i="33"/>
  <c r="AI46" i="33"/>
  <c r="AI45" i="33"/>
  <c r="AI44" i="33"/>
  <c r="AA44" i="33"/>
  <c r="AI43" i="33"/>
  <c r="AA43" i="33"/>
  <c r="AI33" i="33"/>
  <c r="AI32" i="33"/>
  <c r="AI31" i="33"/>
  <c r="AI30" i="33"/>
  <c r="AI29" i="33"/>
  <c r="AI28" i="33"/>
  <c r="AI27" i="33"/>
  <c r="AI26" i="33"/>
  <c r="AI25" i="33"/>
  <c r="AI24" i="33"/>
  <c r="AI23" i="33"/>
  <c r="AI22" i="33"/>
  <c r="AI21" i="33"/>
  <c r="AI20" i="33"/>
  <c r="AI19" i="33"/>
  <c r="AI18" i="33"/>
  <c r="AI17" i="33"/>
  <c r="AI16" i="33"/>
  <c r="AI15" i="33"/>
  <c r="AI14" i="33"/>
  <c r="CK133" i="33"/>
  <c r="AR127" i="33"/>
  <c r="DL107" i="33"/>
  <c r="BJ127" i="33"/>
  <c r="AA60" i="33"/>
  <c r="ED127" i="33"/>
  <c r="Z18" i="33"/>
  <c r="Z19" i="33"/>
  <c r="AB7" i="54"/>
  <c r="AB8" i="54"/>
  <c r="AB9" i="54"/>
  <c r="AB10" i="54"/>
  <c r="AB11" i="54"/>
  <c r="AB6" i="54"/>
  <c r="D12" i="54"/>
  <c r="C12" i="54"/>
  <c r="K152" i="33"/>
  <c r="CT152" i="33" s="1"/>
  <c r="K114" i="33"/>
  <c r="B10" i="47"/>
  <c r="U4" i="59"/>
  <c r="C4" i="39" s="1"/>
  <c r="S4" i="39" s="1"/>
  <c r="D8" i="45" s="1"/>
  <c r="U6" i="59"/>
  <c r="C6" i="39" s="1"/>
  <c r="S6" i="39" s="1"/>
  <c r="D42" i="45" s="1"/>
  <c r="S263" i="39"/>
  <c r="S264" i="39"/>
  <c r="S265" i="39"/>
  <c r="S266" i="39"/>
  <c r="S267" i="39"/>
  <c r="S268" i="39"/>
  <c r="S269" i="39"/>
  <c r="S270" i="39"/>
  <c r="S271" i="39"/>
  <c r="S272" i="39"/>
  <c r="S273" i="39"/>
  <c r="S262" i="39"/>
  <c r="S248" i="39"/>
  <c r="S249" i="39"/>
  <c r="S250" i="39"/>
  <c r="S251" i="39"/>
  <c r="S252" i="39"/>
  <c r="S253" i="39"/>
  <c r="S254" i="39"/>
  <c r="S255" i="39"/>
  <c r="S256" i="39"/>
  <c r="S257" i="39"/>
  <c r="S258" i="39"/>
  <c r="S247" i="39"/>
  <c r="S230" i="39"/>
  <c r="S231" i="39"/>
  <c r="S232" i="39"/>
  <c r="S233" i="39"/>
  <c r="S234" i="39"/>
  <c r="S235" i="39"/>
  <c r="S236" i="39"/>
  <c r="S237" i="39"/>
  <c r="S238" i="39"/>
  <c r="S239" i="39"/>
  <c r="S240" i="39"/>
  <c r="S229" i="39"/>
  <c r="S225" i="39"/>
  <c r="S226" i="39"/>
  <c r="S216" i="39"/>
  <c r="S217" i="39"/>
  <c r="S218" i="39"/>
  <c r="S219" i="39"/>
  <c r="S220" i="39"/>
  <c r="S221" i="39"/>
  <c r="S222" i="39"/>
  <c r="S223" i="39"/>
  <c r="S224" i="39"/>
  <c r="S215" i="39"/>
  <c r="S197" i="39"/>
  <c r="S198" i="39"/>
  <c r="S199" i="39"/>
  <c r="S200" i="39"/>
  <c r="S201" i="39"/>
  <c r="S202" i="39"/>
  <c r="S203" i="39"/>
  <c r="S204" i="39"/>
  <c r="S205" i="39"/>
  <c r="S206" i="39"/>
  <c r="S207" i="39"/>
  <c r="S196" i="39"/>
  <c r="S182" i="39"/>
  <c r="S183" i="39"/>
  <c r="S184" i="39"/>
  <c r="S185" i="39"/>
  <c r="S186" i="39"/>
  <c r="S187" i="39"/>
  <c r="S188" i="39"/>
  <c r="S189" i="39"/>
  <c r="S190" i="39"/>
  <c r="S191" i="39"/>
  <c r="S192" i="39"/>
  <c r="S181" i="39"/>
  <c r="S164" i="39"/>
  <c r="S165" i="39"/>
  <c r="S166" i="39"/>
  <c r="S167" i="39"/>
  <c r="S168" i="39"/>
  <c r="S169" i="39"/>
  <c r="S170" i="39"/>
  <c r="S171" i="39"/>
  <c r="S172" i="39"/>
  <c r="S173" i="39"/>
  <c r="S174" i="39"/>
  <c r="S163" i="39"/>
  <c r="S149" i="39"/>
  <c r="S150" i="39"/>
  <c r="S151" i="39"/>
  <c r="S152" i="39"/>
  <c r="S153" i="39"/>
  <c r="S154" i="39"/>
  <c r="S155" i="39"/>
  <c r="S156" i="39"/>
  <c r="S157" i="39"/>
  <c r="S158" i="39"/>
  <c r="S159" i="39"/>
  <c r="S148" i="39"/>
  <c r="S131" i="39"/>
  <c r="S132" i="39"/>
  <c r="S133" i="39"/>
  <c r="S134" i="39"/>
  <c r="S135" i="39"/>
  <c r="S136" i="39"/>
  <c r="S137" i="39"/>
  <c r="S138" i="39"/>
  <c r="S139" i="39"/>
  <c r="S140" i="39"/>
  <c r="S141" i="39"/>
  <c r="S130" i="39"/>
  <c r="S116" i="39"/>
  <c r="S117" i="39"/>
  <c r="S118" i="39"/>
  <c r="S119" i="39"/>
  <c r="S120" i="39"/>
  <c r="S121" i="39"/>
  <c r="S122" i="39"/>
  <c r="S123" i="39"/>
  <c r="S124" i="39"/>
  <c r="S125" i="39"/>
  <c r="S126" i="39"/>
  <c r="S115" i="39"/>
  <c r="S98" i="39"/>
  <c r="S99" i="39"/>
  <c r="S100" i="39"/>
  <c r="S101" i="39"/>
  <c r="S102" i="39"/>
  <c r="S103" i="39"/>
  <c r="S104" i="39"/>
  <c r="S105" i="39"/>
  <c r="S106" i="39"/>
  <c r="S107" i="39"/>
  <c r="S108" i="39"/>
  <c r="S97" i="39"/>
  <c r="S83" i="39"/>
  <c r="S84" i="39"/>
  <c r="S85" i="39"/>
  <c r="S86" i="39"/>
  <c r="S87" i="39"/>
  <c r="S88" i="39"/>
  <c r="S89" i="39"/>
  <c r="S90" i="39"/>
  <c r="S91" i="39"/>
  <c r="S92" i="39"/>
  <c r="S93" i="39"/>
  <c r="S82" i="39"/>
  <c r="S65" i="39"/>
  <c r="S66" i="39"/>
  <c r="S67" i="39"/>
  <c r="S68" i="39"/>
  <c r="S69" i="39"/>
  <c r="S70" i="39"/>
  <c r="S71" i="39"/>
  <c r="S72" i="39"/>
  <c r="S73" i="39"/>
  <c r="S74" i="39"/>
  <c r="S75" i="39"/>
  <c r="S64" i="39"/>
  <c r="S50" i="39"/>
  <c r="S51" i="39"/>
  <c r="S52" i="39"/>
  <c r="S53" i="39"/>
  <c r="S54" i="39"/>
  <c r="S55" i="39"/>
  <c r="S56" i="39"/>
  <c r="S57" i="39"/>
  <c r="S58" i="39"/>
  <c r="S59" i="39"/>
  <c r="S60" i="39"/>
  <c r="S49" i="39"/>
  <c r="S32" i="39"/>
  <c r="S33" i="39"/>
  <c r="S34" i="39"/>
  <c r="S35" i="39"/>
  <c r="S36" i="39"/>
  <c r="S37" i="39"/>
  <c r="S38" i="39"/>
  <c r="S39" i="39"/>
  <c r="S40" i="39"/>
  <c r="S41" i="39"/>
  <c r="S42" i="39"/>
  <c r="S31" i="39"/>
  <c r="S17" i="39"/>
  <c r="S18" i="39"/>
  <c r="S19" i="39"/>
  <c r="S20" i="39"/>
  <c r="S21" i="39"/>
  <c r="S22" i="39"/>
  <c r="S23" i="39"/>
  <c r="S24" i="39"/>
  <c r="S25" i="39"/>
  <c r="S26" i="39"/>
  <c r="S27" i="39"/>
  <c r="S16" i="39"/>
  <c r="B470" i="47"/>
  <c r="B471" i="47"/>
  <c r="B472" i="47"/>
  <c r="B473" i="47"/>
  <c r="B474" i="47"/>
  <c r="B475" i="47"/>
  <c r="B476" i="47"/>
  <c r="B477" i="47"/>
  <c r="B478" i="47"/>
  <c r="B479" i="47"/>
  <c r="B480" i="47"/>
  <c r="B469" i="47"/>
  <c r="B457" i="47"/>
  <c r="B458" i="47"/>
  <c r="B459" i="47"/>
  <c r="B460" i="47"/>
  <c r="B461" i="47"/>
  <c r="B462" i="47"/>
  <c r="B463" i="47"/>
  <c r="B464" i="47"/>
  <c r="B465" i="47"/>
  <c r="B466" i="47"/>
  <c r="B467" i="47"/>
  <c r="B456" i="47"/>
  <c r="B444" i="47"/>
  <c r="B445" i="47"/>
  <c r="B446" i="47"/>
  <c r="B447" i="47"/>
  <c r="B448" i="47"/>
  <c r="B449" i="47"/>
  <c r="B450" i="47"/>
  <c r="B451" i="47"/>
  <c r="B452" i="47"/>
  <c r="B453" i="47"/>
  <c r="B454" i="47"/>
  <c r="B443" i="47"/>
  <c r="B431" i="47"/>
  <c r="B432" i="47"/>
  <c r="B433" i="47"/>
  <c r="B434" i="47"/>
  <c r="B435" i="47"/>
  <c r="B436" i="47"/>
  <c r="B437" i="47"/>
  <c r="B438" i="47"/>
  <c r="B439" i="47"/>
  <c r="B440" i="47"/>
  <c r="B441" i="47"/>
  <c r="B430" i="47"/>
  <c r="B418" i="47"/>
  <c r="B419" i="47"/>
  <c r="B420" i="47"/>
  <c r="B421" i="47"/>
  <c r="B422" i="47"/>
  <c r="B423" i="47"/>
  <c r="B424" i="47"/>
  <c r="B425" i="47"/>
  <c r="B426" i="47"/>
  <c r="B427" i="47"/>
  <c r="B428" i="47"/>
  <c r="B417" i="47"/>
  <c r="B405" i="47"/>
  <c r="B406" i="47"/>
  <c r="B407" i="47"/>
  <c r="B408" i="47"/>
  <c r="B409" i="47"/>
  <c r="B410" i="47"/>
  <c r="B411" i="47"/>
  <c r="B412" i="47"/>
  <c r="B413" i="47"/>
  <c r="B414" i="47"/>
  <c r="B415" i="47"/>
  <c r="B404" i="47"/>
  <c r="B392" i="47"/>
  <c r="B393" i="47"/>
  <c r="B394" i="47"/>
  <c r="B395" i="47"/>
  <c r="B396" i="47"/>
  <c r="B397" i="47"/>
  <c r="B398" i="47"/>
  <c r="B399" i="47"/>
  <c r="B400" i="47"/>
  <c r="B401" i="47"/>
  <c r="B402" i="47"/>
  <c r="B391" i="47"/>
  <c r="B379" i="47"/>
  <c r="B380" i="47"/>
  <c r="B381" i="47"/>
  <c r="B382" i="47"/>
  <c r="B383" i="47"/>
  <c r="B384" i="47"/>
  <c r="B385" i="47"/>
  <c r="B386" i="47"/>
  <c r="B387" i="47"/>
  <c r="B388" i="47"/>
  <c r="B389" i="47"/>
  <c r="B378" i="47"/>
  <c r="B366" i="47"/>
  <c r="B367" i="47"/>
  <c r="B368" i="47"/>
  <c r="B369" i="47"/>
  <c r="B370" i="47"/>
  <c r="B371" i="47"/>
  <c r="B372" i="47"/>
  <c r="B373" i="47"/>
  <c r="B374" i="47"/>
  <c r="B375" i="47"/>
  <c r="B376" i="47"/>
  <c r="B365" i="47"/>
  <c r="B353" i="47"/>
  <c r="B354" i="47"/>
  <c r="B355" i="47"/>
  <c r="B356" i="47"/>
  <c r="B357" i="47"/>
  <c r="B358" i="47"/>
  <c r="B359" i="47"/>
  <c r="B360" i="47"/>
  <c r="B361" i="47"/>
  <c r="B362" i="47"/>
  <c r="B363" i="47"/>
  <c r="B352" i="47"/>
  <c r="B340" i="47"/>
  <c r="B341" i="47"/>
  <c r="B342" i="47"/>
  <c r="B343" i="47"/>
  <c r="B344" i="47"/>
  <c r="B345" i="47"/>
  <c r="B346" i="47"/>
  <c r="B347" i="47"/>
  <c r="B348" i="47"/>
  <c r="B349" i="47"/>
  <c r="B350" i="47"/>
  <c r="B339" i="47"/>
  <c r="B327" i="47"/>
  <c r="B328" i="47"/>
  <c r="B329" i="47"/>
  <c r="B330" i="47"/>
  <c r="B331" i="47"/>
  <c r="B332" i="47"/>
  <c r="B333" i="47"/>
  <c r="B334" i="47"/>
  <c r="B335" i="47"/>
  <c r="B336" i="47"/>
  <c r="B337" i="47"/>
  <c r="B326" i="47"/>
  <c r="B312" i="47"/>
  <c r="B313" i="47"/>
  <c r="B314" i="47"/>
  <c r="B315" i="47"/>
  <c r="B316" i="47"/>
  <c r="B317" i="47"/>
  <c r="B318" i="47"/>
  <c r="B319" i="47"/>
  <c r="B320" i="47"/>
  <c r="B321" i="47"/>
  <c r="B322" i="47"/>
  <c r="B311" i="47"/>
  <c r="B299" i="47"/>
  <c r="B300" i="47"/>
  <c r="B301" i="47"/>
  <c r="B302" i="47"/>
  <c r="B303" i="47"/>
  <c r="B304" i="47"/>
  <c r="B305" i="47"/>
  <c r="B306" i="47"/>
  <c r="B307" i="47"/>
  <c r="B308" i="47"/>
  <c r="B309" i="47"/>
  <c r="B298" i="47"/>
  <c r="B286" i="47"/>
  <c r="B287" i="47"/>
  <c r="B288" i="47"/>
  <c r="B289" i="47"/>
  <c r="B290" i="47"/>
  <c r="B291" i="47"/>
  <c r="B292" i="47"/>
  <c r="B293" i="47"/>
  <c r="B294" i="47"/>
  <c r="B295" i="47"/>
  <c r="B296" i="47"/>
  <c r="B285" i="47"/>
  <c r="B273" i="47"/>
  <c r="B274" i="47"/>
  <c r="B275" i="47"/>
  <c r="B276" i="47"/>
  <c r="B277" i="47"/>
  <c r="B278" i="47"/>
  <c r="B279" i="47"/>
  <c r="B280" i="47"/>
  <c r="B281" i="47"/>
  <c r="B282" i="47"/>
  <c r="B283" i="47"/>
  <c r="B272" i="47"/>
  <c r="B260" i="47"/>
  <c r="B261" i="47"/>
  <c r="B262" i="47"/>
  <c r="B263" i="47"/>
  <c r="B264" i="47"/>
  <c r="B265" i="47"/>
  <c r="B266" i="47"/>
  <c r="B267" i="47"/>
  <c r="B268" i="47"/>
  <c r="B269" i="47"/>
  <c r="B270" i="47"/>
  <c r="B259" i="47"/>
  <c r="B247" i="47"/>
  <c r="B248" i="47"/>
  <c r="B249" i="47"/>
  <c r="B250" i="47"/>
  <c r="B251" i="47"/>
  <c r="B252" i="47"/>
  <c r="B253" i="47"/>
  <c r="B254" i="47"/>
  <c r="B255" i="47"/>
  <c r="B256" i="47"/>
  <c r="B257" i="47"/>
  <c r="B246" i="47"/>
  <c r="B234" i="47"/>
  <c r="B235" i="47"/>
  <c r="B236" i="47"/>
  <c r="B237" i="47"/>
  <c r="B238" i="47"/>
  <c r="B239" i="47"/>
  <c r="B240" i="47"/>
  <c r="B241" i="47"/>
  <c r="B242" i="47"/>
  <c r="B243" i="47"/>
  <c r="B244" i="47"/>
  <c r="B233" i="47"/>
  <c r="B221" i="47"/>
  <c r="B222" i="47"/>
  <c r="B223" i="47"/>
  <c r="B224" i="47"/>
  <c r="B225" i="47"/>
  <c r="B226" i="47"/>
  <c r="B227" i="47"/>
  <c r="B228" i="47"/>
  <c r="B229" i="47"/>
  <c r="B230" i="47"/>
  <c r="B231" i="47"/>
  <c r="B220" i="47"/>
  <c r="B208" i="47"/>
  <c r="B209" i="47"/>
  <c r="B210" i="47"/>
  <c r="B211" i="47"/>
  <c r="B212" i="47"/>
  <c r="B213" i="47"/>
  <c r="B214" i="47"/>
  <c r="B215" i="47"/>
  <c r="B216" i="47"/>
  <c r="B217" i="47"/>
  <c r="B218" i="47"/>
  <c r="B207" i="47"/>
  <c r="B195" i="47"/>
  <c r="B196" i="47"/>
  <c r="B197" i="47"/>
  <c r="B198" i="47"/>
  <c r="B199" i="47"/>
  <c r="B200" i="47"/>
  <c r="B201" i="47"/>
  <c r="B202" i="47"/>
  <c r="B203" i="47"/>
  <c r="B204" i="47"/>
  <c r="B205" i="47"/>
  <c r="B194" i="47"/>
  <c r="B182" i="47"/>
  <c r="B183" i="47"/>
  <c r="B184" i="47"/>
  <c r="B185" i="47"/>
  <c r="B186" i="47"/>
  <c r="B187" i="47"/>
  <c r="B188" i="47"/>
  <c r="B189" i="47"/>
  <c r="B190" i="47"/>
  <c r="B191" i="47"/>
  <c r="B192" i="47"/>
  <c r="B181" i="47"/>
  <c r="B169" i="47"/>
  <c r="B170" i="47"/>
  <c r="B171" i="47"/>
  <c r="B172" i="47"/>
  <c r="B173" i="47"/>
  <c r="B174" i="47"/>
  <c r="B175" i="47"/>
  <c r="B176" i="47"/>
  <c r="B177" i="47"/>
  <c r="B178" i="47"/>
  <c r="B179" i="47"/>
  <c r="B168" i="47"/>
  <c r="B154" i="47"/>
  <c r="B155" i="47"/>
  <c r="B156" i="47"/>
  <c r="B157" i="47"/>
  <c r="B158" i="47"/>
  <c r="B159" i="47"/>
  <c r="B160" i="47"/>
  <c r="B161" i="47"/>
  <c r="B162" i="47"/>
  <c r="B163" i="47"/>
  <c r="B164" i="47"/>
  <c r="B153" i="47"/>
  <c r="B141" i="47"/>
  <c r="B142" i="47"/>
  <c r="B143" i="47"/>
  <c r="B144" i="47"/>
  <c r="B145" i="47"/>
  <c r="B146" i="47"/>
  <c r="B147" i="47"/>
  <c r="B148" i="47"/>
  <c r="B149" i="47"/>
  <c r="B150" i="47"/>
  <c r="B151" i="47"/>
  <c r="B140" i="47"/>
  <c r="B128" i="47"/>
  <c r="B129" i="47"/>
  <c r="B130" i="47"/>
  <c r="B131" i="47"/>
  <c r="B132" i="47"/>
  <c r="B133" i="47"/>
  <c r="B134" i="47"/>
  <c r="B135" i="47"/>
  <c r="B136" i="47"/>
  <c r="B137" i="47"/>
  <c r="B138" i="47"/>
  <c r="B127" i="47"/>
  <c r="B115" i="47"/>
  <c r="B116" i="47"/>
  <c r="B117" i="47"/>
  <c r="B118" i="47"/>
  <c r="B119" i="47"/>
  <c r="B120" i="47"/>
  <c r="B121" i="47"/>
  <c r="B122" i="47"/>
  <c r="B123" i="47"/>
  <c r="B124" i="47"/>
  <c r="B125" i="47"/>
  <c r="B114" i="47"/>
  <c r="B102" i="47"/>
  <c r="B103" i="47"/>
  <c r="B104" i="47"/>
  <c r="B105" i="47"/>
  <c r="B106" i="47"/>
  <c r="B107" i="47"/>
  <c r="B108" i="47"/>
  <c r="B109" i="47"/>
  <c r="B110" i="47"/>
  <c r="B111" i="47"/>
  <c r="B112" i="47"/>
  <c r="B101" i="47"/>
  <c r="B89" i="47"/>
  <c r="B90" i="47"/>
  <c r="B91" i="47"/>
  <c r="B92" i="47"/>
  <c r="B93" i="47"/>
  <c r="B94" i="47"/>
  <c r="B95" i="47"/>
  <c r="B96" i="47"/>
  <c r="B97" i="47"/>
  <c r="B98" i="47"/>
  <c r="B99" i="47"/>
  <c r="B88" i="47"/>
  <c r="B76" i="47"/>
  <c r="B77" i="47"/>
  <c r="B78" i="47"/>
  <c r="B79" i="47"/>
  <c r="B80" i="47"/>
  <c r="B81" i="47"/>
  <c r="B82" i="47"/>
  <c r="B83" i="47"/>
  <c r="B84" i="47"/>
  <c r="B85" i="47"/>
  <c r="B86" i="47"/>
  <c r="B75" i="47"/>
  <c r="B63" i="47"/>
  <c r="B64" i="47"/>
  <c r="B65" i="47"/>
  <c r="B66" i="47"/>
  <c r="B67" i="47"/>
  <c r="B68" i="47"/>
  <c r="B69" i="47"/>
  <c r="B70" i="47"/>
  <c r="B71" i="47"/>
  <c r="B72" i="47"/>
  <c r="B73" i="47"/>
  <c r="B62" i="47"/>
  <c r="B50" i="47"/>
  <c r="B51" i="47"/>
  <c r="B52" i="47"/>
  <c r="B53" i="47"/>
  <c r="B54" i="47"/>
  <c r="B55" i="47"/>
  <c r="B56" i="47"/>
  <c r="B57" i="47"/>
  <c r="B58" i="47"/>
  <c r="B59" i="47"/>
  <c r="B60" i="47"/>
  <c r="B49" i="47"/>
  <c r="B37" i="47"/>
  <c r="B38" i="47"/>
  <c r="B39" i="47"/>
  <c r="B40" i="47"/>
  <c r="B41" i="47"/>
  <c r="B42" i="47"/>
  <c r="B43" i="47"/>
  <c r="B44" i="47"/>
  <c r="B45" i="47"/>
  <c r="B46" i="47"/>
  <c r="B47" i="47"/>
  <c r="B36" i="47"/>
  <c r="B24" i="47"/>
  <c r="B25" i="47"/>
  <c r="B26" i="47"/>
  <c r="B27" i="47"/>
  <c r="B28" i="47"/>
  <c r="B29" i="47"/>
  <c r="B30" i="47"/>
  <c r="B31" i="47"/>
  <c r="B32" i="47"/>
  <c r="B33" i="47"/>
  <c r="B34" i="47"/>
  <c r="B23" i="47"/>
  <c r="B11" i="47"/>
  <c r="B12" i="47"/>
  <c r="B13" i="47"/>
  <c r="B14" i="47"/>
  <c r="B15" i="47"/>
  <c r="B16" i="47"/>
  <c r="B17" i="47"/>
  <c r="B18" i="47"/>
  <c r="B19" i="47"/>
  <c r="B20" i="47"/>
  <c r="B21" i="47"/>
  <c r="R47" i="58"/>
  <c r="R46" i="58"/>
  <c r="R45" i="58"/>
  <c r="R44" i="58"/>
  <c r="R42" i="58"/>
  <c r="R41" i="58"/>
  <c r="R40" i="58"/>
  <c r="R39" i="58"/>
  <c r="R38" i="58"/>
  <c r="R35" i="58"/>
  <c r="R34" i="58"/>
  <c r="R26" i="58"/>
  <c r="R22" i="58"/>
  <c r="R19" i="58"/>
  <c r="R16" i="58"/>
  <c r="R15" i="58"/>
  <c r="R14" i="58"/>
  <c r="R13" i="58"/>
  <c r="R12" i="58"/>
  <c r="R11" i="58"/>
  <c r="R8" i="58"/>
  <c r="K90" i="33"/>
  <c r="Z90" i="33" s="1"/>
  <c r="K91" i="33"/>
  <c r="Z91" i="33" s="1"/>
  <c r="AB91" i="33" s="1"/>
  <c r="K92" i="33"/>
  <c r="Z92" i="33" s="1"/>
  <c r="K93" i="33"/>
  <c r="Z93" i="33" s="1"/>
  <c r="K94" i="33"/>
  <c r="K95" i="33"/>
  <c r="Z95" i="33" s="1"/>
  <c r="K96" i="33"/>
  <c r="Z96" i="33" s="1"/>
  <c r="K97" i="33"/>
  <c r="Z97" i="33" s="1"/>
  <c r="K98" i="33"/>
  <c r="Z98" i="33" s="1"/>
  <c r="K99" i="33"/>
  <c r="Z99" i="33" s="1"/>
  <c r="K100" i="33"/>
  <c r="Z100" i="33" s="1"/>
  <c r="K101" i="33"/>
  <c r="Z101" i="33" s="1"/>
  <c r="K102" i="33"/>
  <c r="Z102" i="33" s="1"/>
  <c r="K103" i="33"/>
  <c r="Z103" i="33" s="1"/>
  <c r="K104" i="33"/>
  <c r="Z104" i="33" s="1"/>
  <c r="K68" i="33"/>
  <c r="Z68" i="33" s="1"/>
  <c r="K69" i="33"/>
  <c r="Z69" i="33" s="1"/>
  <c r="K70" i="33"/>
  <c r="Z70" i="33" s="1"/>
  <c r="K71" i="33"/>
  <c r="Z71" i="33" s="1"/>
  <c r="K72" i="33"/>
  <c r="Z72" i="33" s="1"/>
  <c r="K73" i="33"/>
  <c r="Z73" i="33" s="1"/>
  <c r="K74" i="33"/>
  <c r="Z74" i="33" s="1"/>
  <c r="K75" i="33"/>
  <c r="Z75" i="33" s="1"/>
  <c r="K76" i="33"/>
  <c r="Z76" i="33" s="1"/>
  <c r="K77" i="33"/>
  <c r="Z77" i="33" s="1"/>
  <c r="Z29" i="33"/>
  <c r="Z30" i="33"/>
  <c r="Z31" i="33"/>
  <c r="Z17" i="33"/>
  <c r="Z20" i="33"/>
  <c r="Z21" i="33"/>
  <c r="Z23" i="33"/>
  <c r="Z24" i="33"/>
  <c r="Z25" i="33"/>
  <c r="Z26" i="33"/>
  <c r="Z27" i="33"/>
  <c r="Z28" i="33"/>
  <c r="S375" i="39"/>
  <c r="B468" i="47" s="1"/>
  <c r="S342" i="39"/>
  <c r="B297" i="47" s="1"/>
  <c r="S309" i="39"/>
  <c r="B442" i="47" s="1"/>
  <c r="S276" i="39"/>
  <c r="B113" i="47" s="1"/>
  <c r="S243" i="39"/>
  <c r="B416" i="47" s="1"/>
  <c r="S210" i="39"/>
  <c r="B245" i="47" s="1"/>
  <c r="S177" i="39"/>
  <c r="B390" i="47" s="1"/>
  <c r="S144" i="39"/>
  <c r="B377" i="47" s="1"/>
  <c r="S111" i="39"/>
  <c r="S78" i="39"/>
  <c r="B193" i="47" s="1"/>
  <c r="S45" i="39"/>
  <c r="B180" i="47" s="1"/>
  <c r="B364" i="47"/>
  <c r="B206" i="47"/>
  <c r="B48" i="47"/>
  <c r="O5" i="54" a="1"/>
  <c r="N5" i="54" a="1"/>
  <c r="M5" i="54" a="1"/>
  <c r="L5" i="54" a="1"/>
  <c r="K5" i="54" a="1"/>
  <c r="J5" i="54" a="1"/>
  <c r="I5" i="54" a="1"/>
  <c r="H5" i="54" a="1"/>
  <c r="G5" i="54" a="1"/>
  <c r="F5" i="54" a="1"/>
  <c r="E5" i="54" a="1"/>
  <c r="D5" i="54" a="1"/>
  <c r="R46" i="40"/>
  <c r="D72" i="45" s="1"/>
  <c r="S64" i="40" a="1"/>
  <c r="S63" i="40" s="1"/>
  <c r="H5" i="41" s="1" a="1"/>
  <c r="J5" i="41" s="1" a="1"/>
  <c r="K5" i="41" s="1" a="1"/>
  <c r="K14" i="41" s="1"/>
  <c r="L3" i="41" s="1" a="1"/>
  <c r="AA5" i="54" a="1"/>
  <c r="Z5" i="54" a="1"/>
  <c r="Y5" i="54" a="1"/>
  <c r="X5" i="54" a="1"/>
  <c r="W5" i="54" a="1"/>
  <c r="V5" i="54" a="1"/>
  <c r="U5" i="54" a="1"/>
  <c r="T5" i="54" a="1"/>
  <c r="S5" i="54" a="1"/>
  <c r="R5" i="54" a="1"/>
  <c r="Q5" i="54" a="1"/>
  <c r="P5" i="54" a="1"/>
  <c r="AA12" i="54"/>
  <c r="Z12" i="54"/>
  <c r="Y12" i="54"/>
  <c r="X12" i="54"/>
  <c r="W12" i="54"/>
  <c r="V12" i="54"/>
  <c r="U12" i="54"/>
  <c r="T12" i="54"/>
  <c r="S12" i="54"/>
  <c r="R12" i="54"/>
  <c r="Q12" i="54"/>
  <c r="P12" i="54"/>
  <c r="N12" i="54"/>
  <c r="M12" i="54"/>
  <c r="K12" i="54"/>
  <c r="J12" i="54"/>
  <c r="H12" i="54"/>
  <c r="G12" i="54"/>
  <c r="E12" i="54"/>
  <c r="Z14" i="33"/>
  <c r="S78" i="40" a="1"/>
  <c r="K11" i="41" a="1"/>
  <c r="S66" i="40" a="1"/>
  <c r="S68" i="40" a="1"/>
  <c r="S70" i="40" a="1"/>
  <c r="S72" i="40" a="1"/>
  <c r="S74" i="40" a="1"/>
  <c r="S76" i="40" a="1"/>
  <c r="T76" i="40" s="1"/>
  <c r="H7" i="41" s="1" a="1"/>
  <c r="J7" i="41" s="1" a="1"/>
  <c r="K7" i="41" s="1" a="1"/>
  <c r="S80" i="40" a="1"/>
  <c r="S82" i="40" a="1"/>
  <c r="S84" i="40" a="1"/>
  <c r="S86" i="40" a="1"/>
  <c r="S88" i="40" a="1"/>
  <c r="S90" i="40" a="1"/>
  <c r="S92" i="40" a="1"/>
  <c r="T92" i="40" s="1"/>
  <c r="H9" i="41" s="1" a="1"/>
  <c r="J9" i="41" s="1" a="1"/>
  <c r="K9" i="41" s="1" a="1"/>
  <c r="S94" i="40" a="1"/>
  <c r="S96" i="40" a="1"/>
  <c r="S98" i="40" a="1"/>
  <c r="S100" i="40" a="1"/>
  <c r="R44" i="40"/>
  <c r="R36" i="40"/>
  <c r="R35" i="40"/>
  <c r="R25" i="40"/>
  <c r="R22" i="40"/>
  <c r="R19" i="40"/>
  <c r="R40" i="40"/>
  <c r="R41" i="40"/>
  <c r="R42" i="40"/>
  <c r="R43" i="40"/>
  <c r="D22" i="45"/>
  <c r="R47" i="40"/>
  <c r="D73" i="45" s="1"/>
  <c r="R48" i="40"/>
  <c r="R49" i="40"/>
  <c r="R14" i="40"/>
  <c r="R15" i="40"/>
  <c r="R16" i="40"/>
  <c r="R13" i="40"/>
  <c r="R12" i="40"/>
  <c r="R11" i="40"/>
  <c r="R8" i="40"/>
  <c r="C70" i="45"/>
  <c r="S12" i="39"/>
  <c r="B167" i="47" s="1"/>
  <c r="Z15" i="33"/>
  <c r="Z16" i="33"/>
  <c r="Z32" i="33"/>
  <c r="Z33" i="33"/>
  <c r="K43" i="33"/>
  <c r="Z43" i="33" s="1"/>
  <c r="K44" i="33"/>
  <c r="Z44" i="33" s="1"/>
  <c r="AB44" i="33" s="1"/>
  <c r="K45" i="33"/>
  <c r="Z45" i="33" s="1"/>
  <c r="K46" i="33"/>
  <c r="Z46" i="33" s="1"/>
  <c r="K47" i="33"/>
  <c r="Z47" i="33" s="1"/>
  <c r="K48" i="33"/>
  <c r="K49" i="33"/>
  <c r="Z49" i="33" s="1"/>
  <c r="K50" i="33"/>
  <c r="Z50" i="33" s="1"/>
  <c r="K51" i="33"/>
  <c r="Z51" i="33" s="1"/>
  <c r="K52" i="33"/>
  <c r="Z52" i="33" s="1"/>
  <c r="K60" i="33"/>
  <c r="Z60" i="33" s="1"/>
  <c r="AB60" i="33" s="1"/>
  <c r="K61" i="33"/>
  <c r="Z61" i="33" s="1"/>
  <c r="K62" i="33"/>
  <c r="K63" i="33"/>
  <c r="K64" i="33"/>
  <c r="Z64" i="33" s="1"/>
  <c r="AB64" i="33" s="1"/>
  <c r="K65" i="33"/>
  <c r="K66" i="33"/>
  <c r="Z66" i="33" s="1"/>
  <c r="K67" i="33"/>
  <c r="Z67" i="33" s="1"/>
  <c r="K78" i="33"/>
  <c r="Z78" i="33" s="1"/>
  <c r="K79" i="33"/>
  <c r="Z79" i="33" s="1"/>
  <c r="K87" i="33"/>
  <c r="Z87" i="33" s="1"/>
  <c r="K88" i="33"/>
  <c r="K89" i="33"/>
  <c r="K105" i="33"/>
  <c r="Z105" i="33" s="1"/>
  <c r="K106" i="33"/>
  <c r="Z106" i="33" s="1"/>
  <c r="K136" i="33"/>
  <c r="Z136" i="33" s="1"/>
  <c r="K137" i="33"/>
  <c r="Z137" i="33" s="1"/>
  <c r="K130" i="33"/>
  <c r="K131" i="33"/>
  <c r="Z131" i="33" s="1"/>
  <c r="K132" i="33"/>
  <c r="Z132" i="33" s="1"/>
  <c r="K122" i="33"/>
  <c r="Z122" i="33" s="1"/>
  <c r="K124" i="33"/>
  <c r="K127" i="33" s="1"/>
  <c r="Z127" i="33" s="1"/>
  <c r="K126" i="33"/>
  <c r="K115" i="33"/>
  <c r="Z115" i="33" s="1"/>
  <c r="K116" i="33"/>
  <c r="Z116" i="33" s="1"/>
  <c r="K117" i="33"/>
  <c r="Z117" i="33" s="1"/>
  <c r="K118" i="33"/>
  <c r="Z118" i="33" s="1"/>
  <c r="DL152" i="33"/>
  <c r="DC152" i="33"/>
  <c r="ED152" i="33"/>
  <c r="BJ152" i="33"/>
  <c r="CK152" i="33"/>
  <c r="BS152" i="33"/>
  <c r="AR152" i="33" l="1"/>
  <c r="AI152" i="33"/>
  <c r="BA152" i="33"/>
  <c r="DU152" i="33"/>
  <c r="CB152" i="33"/>
  <c r="AA118" i="33"/>
  <c r="AB118" i="33" s="1"/>
  <c r="BJ119" i="33"/>
  <c r="BJ147" i="33" s="1"/>
  <c r="AA136" i="33"/>
  <c r="AB136" i="33" s="1"/>
  <c r="K133" i="33"/>
  <c r="Z133" i="33" s="1"/>
  <c r="AA137" i="33"/>
  <c r="AB137" i="33" s="1"/>
  <c r="ED133" i="33"/>
  <c r="ED147" i="33" s="1"/>
  <c r="Z124" i="33"/>
  <c r="AB124" i="33" s="1"/>
  <c r="AB116" i="33"/>
  <c r="K119" i="33"/>
  <c r="Z119" i="33" s="1"/>
  <c r="AA132" i="33"/>
  <c r="AB132" i="33" s="1"/>
  <c r="BS133" i="33"/>
  <c r="DU119" i="33"/>
  <c r="AR147" i="33"/>
  <c r="AA114" i="33"/>
  <c r="AA126" i="33"/>
  <c r="AB126" i="33" s="1"/>
  <c r="CB127" i="33"/>
  <c r="CB133" i="33"/>
  <c r="CB147" i="33" s="1"/>
  <c r="AA131" i="33"/>
  <c r="AB131" i="33" s="1"/>
  <c r="BS119" i="33"/>
  <c r="CT127" i="33"/>
  <c r="CT138" i="33"/>
  <c r="DU138" i="33"/>
  <c r="AA115" i="33"/>
  <c r="AB115" i="33" s="1"/>
  <c r="AI138" i="33"/>
  <c r="AA138" i="33" s="1"/>
  <c r="AA117" i="33"/>
  <c r="AB117" i="33" s="1"/>
  <c r="BA119" i="33"/>
  <c r="BA147" i="33" s="1"/>
  <c r="BS138" i="33"/>
  <c r="DL133" i="33"/>
  <c r="DL147" i="33" s="1"/>
  <c r="AA14" i="33"/>
  <c r="AA16" i="33"/>
  <c r="AA17" i="33"/>
  <c r="CK34" i="33"/>
  <c r="CK144" i="33" s="1"/>
  <c r="CK150" i="33" s="1"/>
  <c r="CK151" i="33" s="1"/>
  <c r="CK153" i="33" s="1"/>
  <c r="CK159" i="33" s="1"/>
  <c r="B351" i="47"/>
  <c r="B9" i="47"/>
  <c r="B325" i="47"/>
  <c r="B35" i="47"/>
  <c r="B219" i="47"/>
  <c r="B61" i="47"/>
  <c r="B232" i="47"/>
  <c r="B74" i="47"/>
  <c r="B22" i="47"/>
  <c r="B338" i="47"/>
  <c r="AB12" i="54"/>
  <c r="AA18" i="33"/>
  <c r="AB18" i="33" s="1"/>
  <c r="CT147" i="33"/>
  <c r="BS147" i="33"/>
  <c r="AB90" i="33"/>
  <c r="AB105" i="33"/>
  <c r="AB61" i="33"/>
  <c r="CK147" i="33"/>
  <c r="AB122" i="33"/>
  <c r="AA127" i="33"/>
  <c r="AB127" i="33" s="1"/>
  <c r="DU107" i="33"/>
  <c r="AB89" i="33"/>
  <c r="AI119" i="33"/>
  <c r="AA104" i="33"/>
  <c r="AB104" i="33" s="1"/>
  <c r="BJ107" i="33"/>
  <c r="BS53" i="33"/>
  <c r="BS145" i="33" s="1"/>
  <c r="K138" i="33"/>
  <c r="AB106" i="33"/>
  <c r="AB76" i="33"/>
  <c r="AB68" i="33"/>
  <c r="AA52" i="33"/>
  <c r="AB52" i="33" s="1"/>
  <c r="AA71" i="33"/>
  <c r="AB71" i="33" s="1"/>
  <c r="AA79" i="33"/>
  <c r="AA97" i="33"/>
  <c r="AA105" i="33"/>
  <c r="CB53" i="33"/>
  <c r="CB145" i="33" s="1"/>
  <c r="CB80" i="33"/>
  <c r="CB146" i="33" s="1"/>
  <c r="BS107" i="33"/>
  <c r="AB43" i="33"/>
  <c r="AA102" i="33"/>
  <c r="AB102" i="33" s="1"/>
  <c r="AA95" i="33"/>
  <c r="CK107" i="33"/>
  <c r="CK146" i="33" s="1"/>
  <c r="DU53" i="33"/>
  <c r="DU145" i="33" s="1"/>
  <c r="ED107" i="33"/>
  <c r="ED146" i="33" s="1"/>
  <c r="AB62" i="33"/>
  <c r="AA78" i="33"/>
  <c r="AB78" i="33" s="1"/>
  <c r="K80" i="33"/>
  <c r="Z80" i="33" s="1"/>
  <c r="AB50" i="33"/>
  <c r="AB96" i="33"/>
  <c r="AI53" i="33"/>
  <c r="AA72" i="33"/>
  <c r="AB72" i="33" s="1"/>
  <c r="AA87" i="33"/>
  <c r="AB87" i="33" s="1"/>
  <c r="Z130" i="33"/>
  <c r="AB130" i="33" s="1"/>
  <c r="AB63" i="33"/>
  <c r="AA49" i="33"/>
  <c r="AB88" i="33"/>
  <c r="AA70" i="33"/>
  <c r="AA65" i="33"/>
  <c r="Z114" i="33"/>
  <c r="AB114" i="33" s="1"/>
  <c r="AB74" i="33"/>
  <c r="AB103" i="33"/>
  <c r="AB95" i="33"/>
  <c r="AI133" i="33"/>
  <c r="AA122" i="33"/>
  <c r="AA46" i="33"/>
  <c r="AB46" i="33" s="1"/>
  <c r="AA99" i="33"/>
  <c r="AB99" i="33" s="1"/>
  <c r="AA45" i="33"/>
  <c r="AB45" i="33" s="1"/>
  <c r="BJ53" i="33"/>
  <c r="BJ145" i="33" s="1"/>
  <c r="CT34" i="33"/>
  <c r="CT144" i="33" s="1"/>
  <c r="CT150" i="33" s="1"/>
  <c r="CT151" i="33" s="1"/>
  <c r="CT153" i="33" s="1"/>
  <c r="CT159" i="33" s="1"/>
  <c r="DL34" i="33"/>
  <c r="DL144" i="33" s="1"/>
  <c r="AB98" i="33"/>
  <c r="CT146" i="33"/>
  <c r="AB14" i="33"/>
  <c r="K107" i="33"/>
  <c r="Z107" i="33" s="1"/>
  <c r="AA66" i="33"/>
  <c r="AB66" i="33" s="1"/>
  <c r="AA74" i="33"/>
  <c r="AA92" i="33"/>
  <c r="AA100" i="33"/>
  <c r="AB100" i="33" s="1"/>
  <c r="AR53" i="33"/>
  <c r="AR145" i="33" s="1"/>
  <c r="AR80" i="33"/>
  <c r="BA80" i="33"/>
  <c r="AA77" i="33"/>
  <c r="AA51" i="33"/>
  <c r="AB51" i="33" s="1"/>
  <c r="BJ80" i="33"/>
  <c r="Z65" i="33"/>
  <c r="AB92" i="33"/>
  <c r="AA94" i="33"/>
  <c r="AB48" i="33"/>
  <c r="AA103" i="33"/>
  <c r="CT53" i="33"/>
  <c r="CT145" i="33" s="1"/>
  <c r="AA96" i="33"/>
  <c r="AA73" i="33"/>
  <c r="AB47" i="33"/>
  <c r="AA48" i="33"/>
  <c r="AA67" i="33"/>
  <c r="AB67" i="33" s="1"/>
  <c r="AA75" i="33"/>
  <c r="AB75" i="33" s="1"/>
  <c r="AA93" i="33"/>
  <c r="AB93" i="33" s="1"/>
  <c r="AA101" i="33"/>
  <c r="AA47" i="33"/>
  <c r="DU80" i="33"/>
  <c r="AA23" i="33"/>
  <c r="AA31" i="33"/>
  <c r="AA25" i="33"/>
  <c r="AB25" i="33" s="1"/>
  <c r="BJ34" i="33"/>
  <c r="BJ144" i="33" s="1"/>
  <c r="AA22" i="33"/>
  <c r="AB17" i="33"/>
  <c r="AR34" i="33"/>
  <c r="AR144" i="33" s="1"/>
  <c r="AA33" i="33"/>
  <c r="AB33" i="33" s="1"/>
  <c r="AA30" i="33"/>
  <c r="AB30" i="33" s="1"/>
  <c r="AA21" i="33"/>
  <c r="AB21" i="33" s="1"/>
  <c r="AA29" i="33"/>
  <c r="AB29" i="33" s="1"/>
  <c r="CB34" i="33"/>
  <c r="CB144" i="33" s="1"/>
  <c r="ED34" i="33"/>
  <c r="ED144" i="33" s="1"/>
  <c r="ED150" i="33" s="1"/>
  <c r="ED151" i="33" s="1"/>
  <c r="ED153" i="33" s="1"/>
  <c r="ED159" i="33" s="1"/>
  <c r="AB16" i="33"/>
  <c r="DC34" i="33"/>
  <c r="DC144" i="33" s="1"/>
  <c r="AB15" i="33"/>
  <c r="AA20" i="33"/>
  <c r="AB20" i="33" s="1"/>
  <c r="AA28" i="33"/>
  <c r="AB28" i="33" s="1"/>
  <c r="AA26" i="33"/>
  <c r="AB26" i="33" s="1"/>
  <c r="K34" i="33"/>
  <c r="Z34" i="33" s="1"/>
  <c r="AA19" i="33"/>
  <c r="AB19" i="33" s="1"/>
  <c r="AA27" i="33"/>
  <c r="AB27" i="33" s="1"/>
  <c r="AA24" i="33"/>
  <c r="AB24" i="33" s="1"/>
  <c r="AA32" i="33"/>
  <c r="AB32" i="33" s="1"/>
  <c r="BS34" i="33"/>
  <c r="BS144" i="33" s="1"/>
  <c r="DU34" i="33"/>
  <c r="DU144" i="33" s="1"/>
  <c r="AB97" i="33"/>
  <c r="AB101" i="33"/>
  <c r="AI107" i="33"/>
  <c r="Z94" i="33"/>
  <c r="AB94" i="33" s="1"/>
  <c r="AR146" i="33"/>
  <c r="BA146" i="33"/>
  <c r="BJ146" i="33"/>
  <c r="DL146" i="33"/>
  <c r="DC146" i="33"/>
  <c r="DU146" i="33"/>
  <c r="AB79" i="33"/>
  <c r="AB70" i="33"/>
  <c r="AB77" i="33"/>
  <c r="AB73" i="33"/>
  <c r="AA69" i="33"/>
  <c r="AB69" i="33" s="1"/>
  <c r="BS80" i="33"/>
  <c r="BS146" i="33" s="1"/>
  <c r="AI80" i="33"/>
  <c r="AI145" i="33"/>
  <c r="AA145" i="33" s="1"/>
  <c r="AB49" i="33"/>
  <c r="BA53" i="33"/>
  <c r="BA145" i="33" s="1"/>
  <c r="K53" i="33"/>
  <c r="CK157" i="33"/>
  <c r="AB23" i="33"/>
  <c r="AB31" i="33"/>
  <c r="Z22" i="33"/>
  <c r="BA34" i="33"/>
  <c r="BA144" i="33" s="1"/>
  <c r="AI34" i="33"/>
  <c r="B455" i="47"/>
  <c r="B284" i="47"/>
  <c r="B429" i="47"/>
  <c r="B152" i="47"/>
  <c r="B87" i="47"/>
  <c r="B403" i="47"/>
  <c r="B139" i="47"/>
  <c r="B100" i="47"/>
  <c r="B271" i="47"/>
  <c r="B258" i="47"/>
  <c r="B126" i="47"/>
  <c r="B310" i="47"/>
  <c r="CB157" i="33" l="1"/>
  <c r="AA133" i="33"/>
  <c r="AB133" i="33" s="1"/>
  <c r="DL157" i="33"/>
  <c r="DU147" i="33"/>
  <c r="DU157" i="33" s="1"/>
  <c r="BJ150" i="33"/>
  <c r="BJ151" i="33" s="1"/>
  <c r="BJ153" i="33" s="1"/>
  <c r="BJ159" i="33" s="1"/>
  <c r="AB22" i="33"/>
  <c r="DL150" i="33"/>
  <c r="DL151" i="33" s="1"/>
  <c r="DL153" i="33" s="1"/>
  <c r="DL159" i="33" s="1"/>
  <c r="AI147" i="33"/>
  <c r="AA119" i="33"/>
  <c r="AB119" i="33" s="1"/>
  <c r="K146" i="33"/>
  <c r="Z146" i="33" s="1"/>
  <c r="CT157" i="33"/>
  <c r="DC150" i="33"/>
  <c r="DC151" i="33" s="1"/>
  <c r="DC153" i="33" s="1"/>
  <c r="DC159" i="33" s="1"/>
  <c r="AB65" i="33"/>
  <c r="BS157" i="33"/>
  <c r="AA107" i="33"/>
  <c r="AB107" i="33" s="1"/>
  <c r="Z138" i="33"/>
  <c r="AB138" i="33" s="1"/>
  <c r="K147" i="33"/>
  <c r="Z147" i="33" s="1"/>
  <c r="CB150" i="33"/>
  <c r="CB151" i="33" s="1"/>
  <c r="CB153" i="33" s="1"/>
  <c r="CB159" i="33" s="1"/>
  <c r="CB161" i="33" s="1"/>
  <c r="DC157" i="33"/>
  <c r="BS150" i="33"/>
  <c r="BS151" i="33" s="1"/>
  <c r="BS153" i="33" s="1"/>
  <c r="BS159" i="33" s="1"/>
  <c r="AR150" i="33"/>
  <c r="AR151" i="33" s="1"/>
  <c r="AR153" i="33" s="1"/>
  <c r="AR159" i="33" s="1"/>
  <c r="K144" i="33"/>
  <c r="Z144" i="33" s="1"/>
  <c r="ED157" i="33"/>
  <c r="ED161" i="33" s="1"/>
  <c r="BJ157" i="33"/>
  <c r="AR157" i="33"/>
  <c r="AA80" i="33"/>
  <c r="AB80" i="33" s="1"/>
  <c r="AI146" i="33"/>
  <c r="AA146" i="33" s="1"/>
  <c r="AB146" i="33" s="1"/>
  <c r="CK161" i="33"/>
  <c r="Z53" i="33"/>
  <c r="K145" i="33"/>
  <c r="Z145" i="33" s="1"/>
  <c r="AB145" i="33" s="1"/>
  <c r="AA53" i="33"/>
  <c r="AA34" i="33"/>
  <c r="AB34" i="33" s="1"/>
  <c r="AI144" i="33"/>
  <c r="BA157" i="33"/>
  <c r="BA150" i="33"/>
  <c r="BA151" i="33" s="1"/>
  <c r="BA153" i="33" s="1"/>
  <c r="BA159" i="33" s="1"/>
  <c r="CT161" i="33"/>
  <c r="DU150" i="33" l="1"/>
  <c r="DU151" i="33" s="1"/>
  <c r="DU153" i="33" s="1"/>
  <c r="DU159" i="33" s="1"/>
  <c r="DU161" i="33" s="1"/>
  <c r="AA147" i="33"/>
  <c r="BJ161" i="33"/>
  <c r="DL161" i="33"/>
  <c r="BS161" i="33"/>
  <c r="DC161" i="33"/>
  <c r="AB147" i="33"/>
  <c r="AR161" i="33"/>
  <c r="K157" i="33"/>
  <c r="Z157" i="33" s="1"/>
  <c r="K150" i="33"/>
  <c r="K151" i="33" s="1"/>
  <c r="AB53" i="33"/>
  <c r="AI150" i="33"/>
  <c r="AA144" i="33"/>
  <c r="AB144" i="33" s="1"/>
  <c r="AI157" i="33"/>
  <c r="BA161" i="33"/>
  <c r="Z150" i="33" l="1"/>
  <c r="K153" i="33"/>
  <c r="Z151" i="33"/>
  <c r="AA157" i="33"/>
  <c r="AB157" i="33" s="1"/>
  <c r="AA150" i="33"/>
  <c r="AI151" i="33"/>
  <c r="AB150" i="33" l="1"/>
  <c r="AA151" i="33"/>
  <c r="AB151" i="33" s="1"/>
  <c r="AI153" i="33"/>
  <c r="Z153" i="33"/>
  <c r="K159" i="33"/>
  <c r="Z159" i="33" l="1"/>
  <c r="K161" i="33"/>
  <c r="AI159" i="33"/>
  <c r="AA153" i="33"/>
  <c r="AB153" i="33" s="1"/>
  <c r="AA159" i="33" l="1"/>
  <c r="AB159" i="33" s="1"/>
  <c r="AI161" i="33"/>
  <c r="AA161" i="33" s="1"/>
  <c r="D43" i="45"/>
  <c r="Z161" i="33"/>
  <c r="AB161" i="33" l="1"/>
  <c r="K11" i="41"/>
  <c r="K9" i="41"/>
  <c r="J9" i="41"/>
  <c r="H9" i="41"/>
  <c r="K7" i="41"/>
  <c r="J7" i="41"/>
  <c r="H7" i="41"/>
  <c r="K5" i="41"/>
  <c r="J5" i="41"/>
  <c r="H5" i="41"/>
  <c r="L3" i="41"/>
  <c r="AA5" i="54"/>
  <c r="Z5" i="54"/>
  <c r="Y5" i="54"/>
  <c r="X5" i="54"/>
  <c r="W5" i="54"/>
  <c r="V5" i="54"/>
  <c r="U5" i="54"/>
  <c r="T5" i="54"/>
  <c r="S5" i="54"/>
  <c r="R5" i="54"/>
  <c r="Q5" i="54"/>
  <c r="P5" i="54"/>
  <c r="O5" i="54"/>
  <c r="N5" i="54"/>
  <c r="M5" i="54"/>
  <c r="L5" i="54"/>
  <c r="K5" i="54"/>
  <c r="J5" i="54"/>
  <c r="I5" i="54"/>
  <c r="H5" i="54"/>
  <c r="G5" i="54"/>
  <c r="F5" i="54"/>
  <c r="E5" i="54"/>
  <c r="D5" i="54"/>
  <c r="S100" i="40"/>
  <c r="S98" i="40"/>
  <c r="S96" i="40"/>
  <c r="S94" i="40"/>
  <c r="S92" i="40"/>
  <c r="S90" i="40"/>
  <c r="S88" i="40"/>
  <c r="S86" i="40"/>
  <c r="S84" i="40"/>
  <c r="S82" i="40"/>
  <c r="S80" i="40"/>
  <c r="S78" i="40"/>
  <c r="S76" i="40"/>
  <c r="S74" i="40"/>
  <c r="S72" i="40"/>
  <c r="S70" i="40"/>
  <c r="S68" i="40"/>
  <c r="S66" i="40"/>
  <c r="S64" i="4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<sst xmlns="http://schemas.openxmlformats.org/spreadsheetml/2006/main" count="2490" uniqueCount="789">
  <si>
    <t>PROPOSAL COVER LETTER</t>
  </si>
  <si>
    <r>
      <t xml:space="preserve">
</t>
    </r>
    <r>
      <rPr>
        <b/>
        <sz val="11"/>
        <rFont val="Calibri"/>
        <family val="2"/>
        <charset val="204"/>
        <scheme val="minor"/>
      </rPr>
      <t>Proposal Cover Letter</t>
    </r>
    <r>
      <rPr>
        <b/>
        <sz val="11"/>
        <color rgb="FFFF0000"/>
        <rFont val="Calibri"/>
        <family val="2"/>
        <charset val="204"/>
        <scheme val="minor"/>
      </rPr>
      <t xml:space="preserve">
</t>
    </r>
    <r>
      <rPr>
        <sz val="11"/>
        <rFont val="Calibri"/>
        <family val="2"/>
        <charset val="204"/>
        <scheme val="minor"/>
      </rPr>
      <t>Re: [Insert Project title]</t>
    </r>
    <r>
      <rPr>
        <b/>
        <sz val="11"/>
        <color rgb="FFFF0000"/>
        <rFont val="Calibri"/>
        <family val="2"/>
        <charset val="204"/>
        <scheme val="minor"/>
      </rPr>
      <t xml:space="preserve">
</t>
    </r>
    <r>
      <rPr>
        <sz val="11"/>
        <rFont val="Calibri"/>
        <family val="2"/>
        <charset val="204"/>
        <scheme val="minor"/>
      </rPr>
      <t xml:space="preserve">I, [Institution's Authorized Signatory Name], hereby acknowledge that I have submitted a proposal to </t>
    </r>
    <r>
      <rPr>
        <b/>
        <sz val="11"/>
        <rFont val="Calibri"/>
        <family val="2"/>
        <charset val="204"/>
        <scheme val="minor"/>
      </rPr>
      <t>Cybersecurity Improvement Grants for Governmental Authorities and Critical Infrastructure State-Owned Enterprises (SOE) in Ukraine</t>
    </r>
    <r>
      <rPr>
        <b/>
        <sz val="11"/>
        <color rgb="FFFF0000"/>
        <rFont val="Calibri"/>
        <family val="2"/>
        <charset val="204"/>
        <scheme val="minor"/>
      </rPr>
      <t xml:space="preserve"> </t>
    </r>
    <r>
      <rPr>
        <sz val="11"/>
        <rFont val="Calibri"/>
        <family val="2"/>
        <charset val="204"/>
        <scheme val="minor"/>
      </rPr>
      <t xml:space="preserve">on behalf of [insert Institution's full name].  
If awarded a grant, I confirm that [insert name of the Principal Investigator] will be representing [insert Institution's full name] during implementation of the Project titled [Insert Project title].
I attest that the information contained in the submitted proposal package, which consists of this Proposal Cover Letter with attachments:
I. Proposal Application (PA) Form in the Excel spreadsheet format, including:
   (1) Institutional Data Form (IDF),
   (2) A. Project Overview,
   (3) B. Scope of Work (SOW),
   (4) C. Workplan (WP),
   (5) D. Budget,
   (6) E. Budget Narrative.
II. CV of Principal Investigator (project coordinator responsible for project implementation).
III. One Commercial Offer from a potential vendor.
IY. A list of additional potential vendors.
is truthful and that it has been prepared with the full knowledge and consent of [insert Institution's full name].  
I affirm that I have read and understand CRDF Global’s policies and standards outlined within the </t>
    </r>
    <r>
      <rPr>
        <b/>
        <sz val="11"/>
        <rFont val="Calibri"/>
        <family val="2"/>
        <charset val="204"/>
        <scheme val="minor"/>
      </rPr>
      <t>Cybersecurity Improvement Grants for Governmental Authorities and Critical Infrastructure State-Owned Enterprises (SOE) in Ukraine</t>
    </r>
    <r>
      <rPr>
        <sz val="11"/>
        <rFont val="Calibri"/>
        <family val="2"/>
        <charset val="204"/>
        <scheme val="minor"/>
      </rPr>
      <t>, including CRDF Global’s Standard Terms and Conditions.  
Authorized Signatory: [Insert Authorized Signatory's Name and Title]
[Signature]
[Date]
Principal Investigator: [Insert Principal Investigator's Name and Title]
[Signature]
[Date]</t>
    </r>
  </si>
  <si>
    <t>INSTITUTIONAL DATA FORM (IDF)</t>
  </si>
  <si>
    <t>1. Grantee Name</t>
  </si>
  <si>
    <t>2. Grantee Address</t>
  </si>
  <si>
    <t>Address Line 1</t>
  </si>
  <si>
    <t>Address Line 2</t>
  </si>
  <si>
    <t>City</t>
  </si>
  <si>
    <t>State</t>
  </si>
  <si>
    <t>Postal Code</t>
  </si>
  <si>
    <t>Grantee Country</t>
  </si>
  <si>
    <t>3. Grantee Phone</t>
  </si>
  <si>
    <t>4. Grantee E-mail</t>
  </si>
  <si>
    <t>5. Grantee Website</t>
  </si>
  <si>
    <t>6. Institution Type</t>
  </si>
  <si>
    <t xml:space="preserve">Government </t>
  </si>
  <si>
    <t>Select for US Orgs only</t>
  </si>
  <si>
    <t>Is your organization registered as a charitable/non-profit entity?</t>
  </si>
  <si>
    <t>Select an option</t>
  </si>
  <si>
    <t>Is your organization single-audited?</t>
  </si>
  <si>
    <t>If yes, please provide CRDF Global with a copy of the most recent single audit report.</t>
  </si>
  <si>
    <t>7. Grantee's Unique Entity ID (UEID)</t>
  </si>
  <si>
    <t>UEID</t>
  </si>
  <si>
    <t>Local registration number</t>
  </si>
  <si>
    <t xml:space="preserve">TIN/EIN (US Tax Liability Only) </t>
  </si>
  <si>
    <t>8. Principal Investigator</t>
  </si>
  <si>
    <t>Name</t>
  </si>
  <si>
    <t>Position</t>
  </si>
  <si>
    <t>Phone Number</t>
  </si>
  <si>
    <t>E-mail</t>
  </si>
  <si>
    <t xml:space="preserve">9. Authorized Institutional Representative holding signatory Authority </t>
  </si>
  <si>
    <t xml:space="preserve">10. Executive /Management Reporting Requirements  </t>
  </si>
  <si>
    <t>CRDF Global may be required to publicly report the names and total compensation of the five most highly compensated individuals at the awardees’ institution. If you meet any of the criteria below, you are exempt from this requirement. Please find and check any applicable exemption:</t>
  </si>
  <si>
    <r>
      <t xml:space="preserve">1. In the previous tax year, institutional gross income from all sources was </t>
    </r>
    <r>
      <rPr>
        <b/>
        <sz val="11"/>
        <color theme="1"/>
        <rFont val="Arial"/>
        <family val="2"/>
        <charset val="204"/>
      </rPr>
      <t>LESS</t>
    </r>
    <r>
      <rPr>
        <sz val="11"/>
        <color theme="1"/>
        <rFont val="Arial"/>
        <family val="2"/>
        <charset val="204"/>
      </rPr>
      <t xml:space="preserve"> than $300,000.</t>
    </r>
  </si>
  <si>
    <r>
      <t xml:space="preserve">2. The institution received </t>
    </r>
    <r>
      <rPr>
        <b/>
        <sz val="11"/>
        <color theme="1"/>
        <rFont val="Arial"/>
        <family val="2"/>
        <charset val="204"/>
      </rPr>
      <t>LESS</t>
    </r>
    <r>
      <rPr>
        <sz val="11"/>
        <color theme="1"/>
        <rFont val="Arial"/>
        <family val="2"/>
        <charset val="204"/>
      </rPr>
      <t xml:space="preserve"> than 80 percent of its annual gross revenues in U.S. federal funding (Contracts, Grants, Subgrants, Subcontracts or Loans).</t>
    </r>
  </si>
  <si>
    <r>
      <t xml:space="preserve">3. The institution received </t>
    </r>
    <r>
      <rPr>
        <b/>
        <sz val="11"/>
        <color theme="1"/>
        <rFont val="Arial"/>
        <family val="2"/>
        <charset val="204"/>
      </rPr>
      <t>LESS</t>
    </r>
    <r>
      <rPr>
        <sz val="11"/>
        <color theme="1"/>
        <rFont val="Arial"/>
        <family val="2"/>
        <charset val="204"/>
      </rPr>
      <t xml:space="preserve"> than $25,000,0000 in annual gross revenues from U.S. federal funding sources (Contracts, Grants, Subgrants, Subcontracts or Loans).</t>
    </r>
  </si>
  <si>
    <t>4. Executive compensation is publicly reported under section 13(a) or 15(d) of the Security Exchange Act or section 6104 of the Internal Revenue Code.</t>
  </si>
  <si>
    <t xml:space="preserve">I do not meet any of the exemptions above.  I will provide the names and total compensation of the five most highly compensated executives. </t>
  </si>
  <si>
    <t>11.  Future Grantee Questionnaire</t>
  </si>
  <si>
    <r>
      <t xml:space="preserve">Did your organization expend more than US </t>
    </r>
    <r>
      <rPr>
        <b/>
        <sz val="11"/>
        <color theme="1"/>
        <rFont val="Arial"/>
        <family val="2"/>
        <charset val="204"/>
      </rPr>
      <t>$1,000,000.00</t>
    </r>
    <r>
      <rPr>
        <sz val="11"/>
        <color theme="1"/>
        <rFont val="Arial"/>
        <family val="2"/>
        <charset val="204"/>
      </rPr>
      <t xml:space="preserve"> in U.S. Government Federal awards (Grants, Cooperative Agreements, Assistance Awards) in the previous fiscal year?</t>
    </r>
    <r>
      <rPr>
        <b/>
        <sz val="11"/>
        <color theme="1"/>
        <rFont val="Arial"/>
        <family val="2"/>
        <charset val="204"/>
      </rPr>
      <t xml:space="preserve"> If yes, please provide CRDF Global with a copy of the most recent single audit report.</t>
    </r>
  </si>
  <si>
    <t xml:space="preserve">Over the past three years, has your institution previously received or currently receives U.S. Federal financial assistance funds? </t>
  </si>
  <si>
    <t>Over the past three years, has your institution previously received or currently receives funds from any other international funders?</t>
  </si>
  <si>
    <t xml:space="preserve">Over the past three years, has your institution previously received or currently receives a grant from CRDF Global? </t>
  </si>
  <si>
    <t>Has your organization implemented projects/grants similar to the scope of work proposed in this application?</t>
  </si>
  <si>
    <t>Were all project goals and objectives met and all activities fully implemented in previously implemented grants?</t>
  </si>
  <si>
    <t>Has your organization ever had a grant or contract terminated for cause?</t>
  </si>
  <si>
    <t>Does the proposed grant funds comprise more than 10% of grantee’s operational funds?</t>
  </si>
  <si>
    <t>What was the maximum budget of a single-grant previously managed by your organization over the last three years?</t>
  </si>
  <si>
    <t>Is there a dedicated department or position responsible for entering grant financial data into the accounting system?</t>
  </si>
  <si>
    <t>Does your organization utilize a timekeeping system to track time spent against individual grants?</t>
  </si>
  <si>
    <t>Is there a dedicated department or position responsible for contractual management of the grant agreement?</t>
  </si>
  <si>
    <t>Does you organization have employees to comprise project team and implement the grant agreement? (no – if these employees need to be hired for this project specifically)</t>
  </si>
  <si>
    <t xml:space="preserve">Does your organization’s authorized signatory have relevant power of attorney or any equivalent document or authority proving such signing authority? </t>
  </si>
  <si>
    <t>Does your organization have an ethics policy?</t>
  </si>
  <si>
    <t>Does the institute have an accounting or financial manual to outline the procedures for authorizing expenses?</t>
  </si>
  <si>
    <t>Does the institute utilize an accounting system to separately track donor funds and expenses?</t>
  </si>
  <si>
    <t xml:space="preserve">Does you organization have any experience receiving grant funding to organization’s bank account from oversees? </t>
  </si>
  <si>
    <t>Can your organization provide excerpts from general ledger to prove expenses incurred under a grant agreement?</t>
  </si>
  <si>
    <r>
      <t xml:space="preserve">Has your organization been audited in the past 3 years? </t>
    </r>
    <r>
      <rPr>
        <b/>
        <sz val="11"/>
        <color theme="1"/>
        <rFont val="Arial"/>
        <family val="2"/>
        <charset val="204"/>
      </rPr>
      <t>If yes, please provide CRDF Global with a copy of the most recent audit report.</t>
    </r>
  </si>
  <si>
    <t>ATTACHMENT A</t>
  </si>
  <si>
    <t>PROJECT OVERVIEW</t>
  </si>
  <si>
    <t>Project title:</t>
  </si>
  <si>
    <t>[enter here]</t>
  </si>
  <si>
    <t>Project duration:</t>
  </si>
  <si>
    <t>6 months</t>
  </si>
  <si>
    <t>Bioethics</t>
  </si>
  <si>
    <t>Human Subjects</t>
  </si>
  <si>
    <t xml:space="preserve">Animal Subjects </t>
  </si>
  <si>
    <t>Recombinant DNA</t>
  </si>
  <si>
    <t>Clinical trials</t>
  </si>
  <si>
    <t>Project Narrative is incorporated by reference</t>
  </si>
  <si>
    <t>Yes</t>
  </si>
  <si>
    <t>No</t>
  </si>
  <si>
    <t xml:space="preserve">1. Project Description </t>
  </si>
  <si>
    <t>Please describe the strategic importance of the proposed project and its expected impact on your institution's cybersecurity maturity and resilience. Explain how the project supports organizational cybersecurity or digitalization priorities and contributes to broader sectoral or regional resilience. Clearly define measurable indicators of success, such as improvements in cybersecurity maturity, incident response capabilities, detection and response times, monitoring coverage, or staff competencies.</t>
  </si>
  <si>
    <t>2. Project Goal and Objectives</t>
  </si>
  <si>
    <t>Please present the overall goal of the project and the specific objectives that will contribute to achieving it. Objectives should be clear, realistic, and measurable. Explain the expected outcomes of the project and how progress and success will be assessed throughout implementation.</t>
  </si>
  <si>
    <t>Project Goal:</t>
  </si>
  <si>
    <t>Project
 Objectives:</t>
  </si>
  <si>
    <t>1) [enter here]</t>
  </si>
  <si>
    <t>2) [enter here]</t>
  </si>
  <si>
    <t>3) [enter here]</t>
  </si>
  <si>
    <t>3. Problem Statement and Proposed Solutions</t>
  </si>
  <si>
    <t>Please describe the current cybersecurity gap, operational risk, or capability limitation that the project seeks to address and explain why it is a strategic priority. Clearly justify the need for the requested equipment, software, or services and explain how they will address the identified challenge. Demonstrate how the proposed solution will integrate with existing infrastructure and outline key implementation considerations, including technical dependencies and expected operational improvements.</t>
  </si>
  <si>
    <t xml:space="preserve"> 4. Alignment with U.S. Strategic Cybersecurity Priorities</t>
  </si>
  <si>
    <t>Please explain how the project advances alignment with recognized cybersecurity frameworks and standards, including NIST CSF 2.0, NIST SP 800-53, and CIS Controls, where applicable. Identify the origin of proposed technologies and indicate whether products or services are sourced from the United States or allied partner countries. Describe how the project supports the objectives of the 2026 U.S. National Cybersecurity Strategy and the U.S. Department of State FY 2026–2030 Strategic Plan.</t>
  </si>
  <si>
    <t>5. Sustainability and Institutional Capacity</t>
  </si>
  <si>
    <t>Please demonstrate the institution's ability to operate, maintain, and further develop the proposed capabilities after the grant period ends. Describe the personnel, resources, governance arrangements, and funding mechanisms that will support long-term sustainability, including maintenance, licensing, training, and future cybersecurity investments.</t>
  </si>
  <si>
    <t>ATTACHMENT B</t>
  </si>
  <si>
    <t>SCOPE OF WORK (SOW)</t>
  </si>
  <si>
    <t>Project Activities and Deliverables</t>
  </si>
  <si>
    <t>Please include into the list the portion, which will be performederom by the grantee, of the following tentative  cooperative activities:
-	CRDF Global conducts a competitive procurement process based on the specification(s) in the approved Grantee’s proposal and in coordination with the Grantee.
-	CRDF Global, the Grantee, and the selected Vendor negotiate and execute the three-party Contract Agreement.
-	The Vendor delivers goods depending on the delivery terms specified in the Contract Agreement.
-	The Grantee and Vendor sign the Delivery-Acceptance Act.
-	The Grantee submits to CRDF Global the signed Acknowledgement of Equipment Delivery. 
-	CRDF Global pays the Vendor.
-	Grant close-out: reporting on Grantee side.</t>
  </si>
  <si>
    <t>Milestone 1</t>
  </si>
  <si>
    <t>First Quarter</t>
  </si>
  <si>
    <t>Activities:</t>
  </si>
  <si>
    <t xml:space="preserve">1) </t>
  </si>
  <si>
    <t xml:space="preserve">2) </t>
  </si>
  <si>
    <t xml:space="preserve">3) </t>
  </si>
  <si>
    <t xml:space="preserve">4) </t>
  </si>
  <si>
    <t xml:space="preserve">5) </t>
  </si>
  <si>
    <t xml:space="preserve">6) </t>
  </si>
  <si>
    <t xml:space="preserve">7) </t>
  </si>
  <si>
    <t xml:space="preserve">8) </t>
  </si>
  <si>
    <t xml:space="preserve">9) </t>
  </si>
  <si>
    <t xml:space="preserve">10) </t>
  </si>
  <si>
    <t xml:space="preserve">11) </t>
  </si>
  <si>
    <t xml:space="preserve">12) </t>
  </si>
  <si>
    <t>Deliverables:</t>
  </si>
  <si>
    <t>Milestone 2</t>
  </si>
  <si>
    <t>Second Quarter</t>
  </si>
  <si>
    <t>Milestone 3</t>
  </si>
  <si>
    <t>Third Reporting Period</t>
  </si>
  <si>
    <t>Milestone 4</t>
  </si>
  <si>
    <t>Fourth Reporting Period</t>
  </si>
  <si>
    <t>Milestone 5</t>
  </si>
  <si>
    <t>Fifth Reporting Period</t>
  </si>
  <si>
    <t>Milestone 6</t>
  </si>
  <si>
    <t>Sixth Reporting Period</t>
  </si>
  <si>
    <t>Milestone 7</t>
  </si>
  <si>
    <t>Seventh Reporting Period</t>
  </si>
  <si>
    <t>Milestone 8</t>
  </si>
  <si>
    <t>Eighth Reporting Period</t>
  </si>
  <si>
    <t>Milestone 9</t>
  </si>
  <si>
    <t>Nineth Reporting Period</t>
  </si>
  <si>
    <t>Milestone 10</t>
  </si>
  <si>
    <t>Tenth Reporting Period</t>
  </si>
  <si>
    <t>Milestone 11</t>
  </si>
  <si>
    <t>Eleventh Reporting Period</t>
  </si>
  <si>
    <t>Milestone 12</t>
  </si>
  <si>
    <t>Twelfth Reporting Period</t>
  </si>
  <si>
    <t xml:space="preserve"> Other Relevant Information </t>
  </si>
  <si>
    <t>[please add any other information relevant to the project]</t>
  </si>
  <si>
    <t>ATTACHMENT C</t>
  </si>
  <si>
    <t>WORKPLAN (WP)</t>
  </si>
  <si>
    <t>Grantee Name</t>
  </si>
  <si>
    <t>Principal Investigator</t>
  </si>
  <si>
    <t>Deliverables</t>
  </si>
  <si>
    <t>ATTACHMENT D</t>
  </si>
  <si>
    <t>BUDGET</t>
  </si>
  <si>
    <t>Award #</t>
  </si>
  <si>
    <t>EXPENSES REPORT #</t>
  </si>
  <si>
    <t>Invoice #</t>
  </si>
  <si>
    <t>N</t>
  </si>
  <si>
    <t>Budget</t>
  </si>
  <si>
    <t>Total Costs Incurred</t>
  </si>
  <si>
    <t>Balance</t>
  </si>
  <si>
    <r>
      <t xml:space="preserve">Reference to Supporting Document(s) </t>
    </r>
    <r>
      <rPr>
        <sz val="11"/>
        <rFont val="Arial"/>
        <family val="2"/>
        <charset val="204"/>
      </rPr>
      <t>&amp; Additional Description (optional)</t>
    </r>
  </si>
  <si>
    <t>Date Incurred (mm/dd/yyyy)</t>
  </si>
  <si>
    <t xml:space="preserve">Amount </t>
  </si>
  <si>
    <t>Currency</t>
  </si>
  <si>
    <t>Exchange Rate (see instructions)</t>
  </si>
  <si>
    <t>Amount in USD</t>
  </si>
  <si>
    <t>Notes</t>
  </si>
  <si>
    <t>A</t>
  </si>
  <si>
    <t xml:space="preserve">Project Personnel Labor </t>
  </si>
  <si>
    <t>Labor</t>
  </si>
  <si>
    <t>Name (First, Last)</t>
  </si>
  <si>
    <t>Title</t>
  </si>
  <si>
    <t>Role in the Project</t>
  </si>
  <si>
    <t>Period of Performances, months</t>
  </si>
  <si>
    <t>Annual Base Salary</t>
  </si>
  <si>
    <t>Fringe Benefits Rate</t>
  </si>
  <si>
    <t>Annual Level of Efforts</t>
  </si>
  <si>
    <t>Total</t>
  </si>
  <si>
    <t>Subtotal - Labor</t>
  </si>
  <si>
    <t>B</t>
  </si>
  <si>
    <t>Equipment, Supplies, Services &amp; Other direct costs</t>
  </si>
  <si>
    <t>B1</t>
  </si>
  <si>
    <t>Equipment</t>
  </si>
  <si>
    <t>Item Description</t>
  </si>
  <si>
    <t># of units</t>
  </si>
  <si>
    <t>Unit cost</t>
  </si>
  <si>
    <t>Subtotal - Equipment</t>
  </si>
  <si>
    <t>B2</t>
  </si>
  <si>
    <t>Supplies</t>
  </si>
  <si>
    <t>Subtotal - Supplies</t>
  </si>
  <si>
    <t>B3</t>
  </si>
  <si>
    <t>Services &amp; Other Direct Costs</t>
  </si>
  <si>
    <t>Services &amp; other direct costs</t>
  </si>
  <si>
    <t>Subtotal - Services &amp; other direct costs</t>
  </si>
  <si>
    <t>C</t>
  </si>
  <si>
    <t>Travel</t>
  </si>
  <si>
    <t xml:space="preserve">Travel </t>
  </si>
  <si>
    <t>Mean of Transportation</t>
  </si>
  <si>
    <t>Origin City, Country</t>
  </si>
  <si>
    <t>Destination City</t>
  </si>
  <si>
    <t>Destination Country</t>
  </si>
  <si>
    <t>Roundtrip Cost</t>
  </si>
  <si>
    <t>#  of Travelers</t>
  </si>
  <si>
    <t># of Trips</t>
  </si>
  <si>
    <t>Please select</t>
  </si>
  <si>
    <t>Subtotal - Travel</t>
  </si>
  <si>
    <t>Per Diem</t>
  </si>
  <si>
    <t>Destination City, Country</t>
  </si>
  <si>
    <t>Meals &amp; Incidentals Rate</t>
  </si>
  <si>
    <t xml:space="preserve"># of travel days including travel </t>
  </si>
  <si>
    <t>Lodging Rate</t>
  </si>
  <si>
    <t># of Nights</t>
  </si>
  <si>
    <t># of Travelers</t>
  </si>
  <si>
    <t>Subtotal - Perdiem</t>
  </si>
  <si>
    <t>Others</t>
  </si>
  <si>
    <t>Description</t>
  </si>
  <si>
    <t>Rate/Fee</t>
  </si>
  <si>
    <t># Units</t>
  </si>
  <si>
    <t>Subtotal - Miscellaneous</t>
  </si>
  <si>
    <t>Registrations</t>
  </si>
  <si>
    <t>Fee</t>
  </si>
  <si>
    <t>Subtotal - Registrations</t>
  </si>
  <si>
    <t>Budget Summary</t>
  </si>
  <si>
    <t>Direct Costs</t>
  </si>
  <si>
    <t>B2&amp;B3</t>
  </si>
  <si>
    <t>Supplies, Services &amp; Other direct costs</t>
  </si>
  <si>
    <t>Total Direct Costs</t>
  </si>
  <si>
    <t>Modified Total Direct Costs</t>
  </si>
  <si>
    <t>Indirect Rate %</t>
  </si>
  <si>
    <t>Indirect Costs</t>
  </si>
  <si>
    <t>Subtotal - Direct Costs</t>
  </si>
  <si>
    <t>Subtotal - Indirect Costs</t>
  </si>
  <si>
    <t>Total Award Cost</t>
  </si>
  <si>
    <t>ATTACHMENT E</t>
  </si>
  <si>
    <t>BUDGET NARRATIVE</t>
  </si>
  <si>
    <t xml:space="preserve">A. Project Personnel Labor </t>
  </si>
  <si>
    <t>Role in Project</t>
  </si>
  <si>
    <t>[describe expertise and responsibilities on the project here]</t>
  </si>
  <si>
    <t>Cost justification</t>
  </si>
  <si>
    <t>[enter here basic salary including fringe benefits or hourly rate and justify the level of efforts or number of hours]</t>
  </si>
  <si>
    <t>Key Personnel as defined in RFP</t>
  </si>
  <si>
    <t xml:space="preserve">       </t>
  </si>
  <si>
    <t>[for Key Personnel only]</t>
  </si>
  <si>
    <t>Telephone #</t>
  </si>
  <si>
    <t>Employment Position</t>
  </si>
  <si>
    <t>Employer Institution Name</t>
  </si>
  <si>
    <t>Employer Institution Address</t>
  </si>
  <si>
    <t>[for Key Personnel only, if Employer Institution Name differs from Grantee Institution Name]</t>
  </si>
  <si>
    <t>B. Equipment, Supplies, Services &amp; Other direct costs</t>
  </si>
  <si>
    <t xml:space="preserve">Purpose </t>
  </si>
  <si>
    <t>Please, unhide rows between 121-143 if more space for Equipment is needed.</t>
  </si>
  <si>
    <t>Please, unhide rows between 160-206 if more space for Supplies is needed.</t>
  </si>
  <si>
    <t>Please, unhide rows between 224-270 if more space for Services &amp; Other Direct Costs is needed.</t>
  </si>
  <si>
    <t>C. Travel</t>
  </si>
  <si>
    <t>[Origin City, Country - Destination City, Country]</t>
  </si>
  <si>
    <t>Please, unhide rows between 281-290 if more space for Travel is needed.</t>
  </si>
  <si>
    <t>Per Diem Lodging rates</t>
  </si>
  <si>
    <t>[insert name of destination city]</t>
  </si>
  <si>
    <t xml:space="preserve">Lodging option </t>
  </si>
  <si>
    <t>Please, unhide rows between 298-307 if more space for Per Diem Lodging rates is needed.</t>
  </si>
  <si>
    <t>[insert name of the item]</t>
  </si>
  <si>
    <t>Please, unhide rows between 315-324 if more space for Registrations is needed.</t>
  </si>
  <si>
    <t>Indirect rate</t>
  </si>
  <si>
    <t>Please indicate document that specifies applicable indirect rate</t>
  </si>
  <si>
    <t xml:space="preserve"> [enter here]</t>
  </si>
  <si>
    <t>ATTACHMENT F</t>
  </si>
  <si>
    <t xml:space="preserve"> REPORTING SCHEDULE</t>
  </si>
  <si>
    <t>Monthly</t>
  </si>
  <si>
    <t>Expenditures Forecast</t>
  </si>
  <si>
    <t>Bi-annually</t>
  </si>
  <si>
    <t>Quarterly</t>
  </si>
  <si>
    <t>Costs</t>
  </si>
  <si>
    <t>Advance</t>
  </si>
  <si>
    <t>TOTAL</t>
  </si>
  <si>
    <t>Services &amp; ODC</t>
  </si>
  <si>
    <t>Indirect costs</t>
  </si>
  <si>
    <t xml:space="preserve">Total </t>
  </si>
  <si>
    <t>Advance Payment Justification</t>
  </si>
  <si>
    <t>[if advance payment is requested, please provide justification as to why such payment is needed and how it will be utilized for the grant project implementation]</t>
  </si>
  <si>
    <t>Technical &amp; Financial Reporting</t>
  </si>
  <si>
    <t>Filled in by CRDF Global</t>
  </si>
  <si>
    <t>Technical Progress Reporting</t>
  </si>
  <si>
    <t>Reporting Frequency:</t>
  </si>
  <si>
    <t>CRDF Global's 
template:</t>
  </si>
  <si>
    <t>Report is sent to:</t>
  </si>
  <si>
    <t>CRDF Global</t>
  </si>
  <si>
    <t>Funder approval:</t>
  </si>
  <si>
    <t>Report due date:</t>
  </si>
  <si>
    <t>within 30 days of the end of the reporting period</t>
  </si>
  <si>
    <t>NOTE:</t>
  </si>
  <si>
    <r>
      <t xml:space="preserve">The Grantee will submit the  following documentation:
-	 The three-party Contract Agreement signed by the Grantee.
-	 The Delivery-Acceptance Act signed by the Grantee.
-	 Acknowledgement of Equipment Delivery signed by the Grantee. 
-	 </t>
    </r>
    <r>
      <rPr>
        <sz val="11"/>
        <rFont val="Arial"/>
        <family val="2"/>
        <charset val="204"/>
      </rPr>
      <t>Final Technical Report.</t>
    </r>
  </si>
  <si>
    <t>Financial Reporting</t>
  </si>
  <si>
    <r>
      <t xml:space="preserve">Reporting documents: </t>
    </r>
    <r>
      <rPr>
        <sz val="11"/>
        <color rgb="FF542E91"/>
        <rFont val="Arial"/>
        <family val="2"/>
        <charset val="204"/>
      </rPr>
      <t>[select that what apply from the list below]</t>
    </r>
  </si>
  <si>
    <t>Supporting Documentation:</t>
  </si>
  <si>
    <t>Timesheets, invoices, bills, agreements of services, itemized receipts, bank payment confirmations, travel documents, etc. must be stored by the grantee according to the terms and conditions of the grant agreement and presented as specified below [select that what apply from the list below]</t>
  </si>
  <si>
    <t>Complete Invoice Date:</t>
  </si>
  <si>
    <t>The date when the Invoice has been received, corrected, if necessary, and the relevant deliverables are provided by the grantee according to the Grant Agreement, and there is sufficient funding per Grant agreement budget.</t>
  </si>
  <si>
    <t>Payment Terms:</t>
  </si>
  <si>
    <t>The Payment Terms (measured in calendar days) that are specified in the Cover Page start countdown from the Complete Invoice Date.</t>
  </si>
  <si>
    <t>GRANT AGREEMENT</t>
  </si>
  <si>
    <t>GRANT NUMBER</t>
  </si>
  <si>
    <t>Project Title</t>
  </si>
  <si>
    <t>GRANTEE INFORMATION</t>
  </si>
  <si>
    <t>Grantee Organization</t>
  </si>
  <si>
    <t xml:space="preserve">Unique Entity Identifier </t>
  </si>
  <si>
    <t>Local Registration number</t>
  </si>
  <si>
    <t>Grantee Phone</t>
  </si>
  <si>
    <t>Grantee E-mail</t>
  </si>
  <si>
    <t>Principal Investigator (PI) Name</t>
  </si>
  <si>
    <t>Principal Investigator Position</t>
  </si>
  <si>
    <t>Principal Investigator E-mail</t>
  </si>
  <si>
    <t>PI Phone Number</t>
  </si>
  <si>
    <t>Agreement Signatory Name</t>
  </si>
  <si>
    <t>Agreement Signatory Position</t>
  </si>
  <si>
    <t>Agreement Signatory Email</t>
  </si>
  <si>
    <t xml:space="preserve">Agreement Signatory Phone </t>
  </si>
  <si>
    <t>CRDF GLOBAL INFORMATION</t>
  </si>
  <si>
    <t>Address</t>
  </si>
  <si>
    <t>3100 Clarendon Blvd, Suite 200 Office 69
Arlington, VA 22201-5302</t>
  </si>
  <si>
    <t>MR7ZQXJSQKA5</t>
  </si>
  <si>
    <r>
      <rPr>
        <sz val="11"/>
        <rFont val="Arial"/>
        <family val="2"/>
        <charset val="204"/>
      </rPr>
      <t>Project Officer Name</t>
    </r>
    <r>
      <rPr>
        <sz val="11"/>
        <color rgb="FFFF0000"/>
        <rFont val="Arial"/>
        <family val="2"/>
        <charset val="204"/>
      </rPr>
      <t xml:space="preserve"> </t>
    </r>
  </si>
  <si>
    <t>Iryna Melnyk</t>
  </si>
  <si>
    <r>
      <rPr>
        <sz val="11"/>
        <rFont val="Arial"/>
        <family val="2"/>
        <charset val="204"/>
      </rPr>
      <t>Project Officer Title</t>
    </r>
    <r>
      <rPr>
        <sz val="11"/>
        <color rgb="FFFF0000"/>
        <rFont val="Arial"/>
        <family val="2"/>
        <charset val="204"/>
      </rPr>
      <t xml:space="preserve"> </t>
    </r>
  </si>
  <si>
    <t>Program Delivery Specialist</t>
  </si>
  <si>
    <r>
      <rPr>
        <sz val="11"/>
        <rFont val="Arial"/>
        <family val="2"/>
        <charset val="204"/>
      </rPr>
      <t>Project Officer Phone</t>
    </r>
    <r>
      <rPr>
        <sz val="11"/>
        <color rgb="FFFF0000"/>
        <rFont val="Arial"/>
        <family val="2"/>
        <charset val="204"/>
      </rPr>
      <t xml:space="preserve"> </t>
    </r>
  </si>
  <si>
    <t xml:space="preserve">(+38)0800504579 </t>
  </si>
  <si>
    <t xml:space="preserve">Project Officer E-Mail </t>
  </si>
  <si>
    <t>imelnyk@crdfglobal.org</t>
  </si>
  <si>
    <t>Grant Officer Name</t>
  </si>
  <si>
    <t>Lyubov Taranenko</t>
  </si>
  <si>
    <t>Grant Officer Title</t>
  </si>
  <si>
    <t>Senior Grant Specialist</t>
  </si>
  <si>
    <t>Grant Officer Phone</t>
  </si>
  <si>
    <t>(+1)5713906122</t>
  </si>
  <si>
    <t>Grant Officer E-Mail</t>
  </si>
  <si>
    <t>ltaranenko@crdfglobal.org</t>
  </si>
  <si>
    <t>GRANT INFORMATION</t>
  </si>
  <si>
    <t>Project Duration</t>
  </si>
  <si>
    <t>Grant Ceiling</t>
  </si>
  <si>
    <t>Agreement Type</t>
  </si>
  <si>
    <t>Cost-reimbursable</t>
  </si>
  <si>
    <t>In-kind Grant</t>
  </si>
  <si>
    <t>Payment Modality</t>
  </si>
  <si>
    <t>Arrears</t>
  </si>
  <si>
    <t>Procurement on behalf of the Grantee</t>
  </si>
  <si>
    <t>Payment Terms</t>
  </si>
  <si>
    <t>N/A</t>
  </si>
  <si>
    <t>Competition</t>
  </si>
  <si>
    <t>CYSIG 2026</t>
  </si>
  <si>
    <t>Prime Agreement Number</t>
  </si>
  <si>
    <t>SAQMIP25GR0049</t>
  </si>
  <si>
    <t>Authorization</t>
  </si>
  <si>
    <t>Foreign Assistance Act</t>
  </si>
  <si>
    <t>Funding Agency</t>
  </si>
  <si>
    <t>U.S. Department of State</t>
  </si>
  <si>
    <t>Other Terms and Conditions</t>
  </si>
  <si>
    <t>Cost Share</t>
  </si>
  <si>
    <t xml:space="preserve"> N/A</t>
  </si>
  <si>
    <t>ATTACHMENTS:</t>
  </si>
  <si>
    <t>Attachment A. Project Overview</t>
  </si>
  <si>
    <t>Attachment B. Scope of Work</t>
  </si>
  <si>
    <t>Attachment C. Workplan</t>
  </si>
  <si>
    <t>Attachment D. Budget</t>
  </si>
  <si>
    <t>Attachment E. Budget Narrative</t>
  </si>
  <si>
    <t>Attachment F. Reporting Schedule</t>
  </si>
  <si>
    <t>Attachment G (In-kind Grant). Standard Terms and Conditions</t>
  </si>
  <si>
    <t>Attachment H (In-kind Grant). Other Terms and Conditions</t>
  </si>
  <si>
    <t>EXECUTION</t>
  </si>
  <si>
    <r>
      <t xml:space="preserve">This Agreement is entered into by CRDF Global and </t>
    </r>
    <r>
      <rPr>
        <sz val="11"/>
        <color rgb="FFFF0000"/>
        <rFont val="Arial"/>
        <family val="2"/>
        <charset val="204"/>
      </rPr>
      <t>[organization_name]</t>
    </r>
    <r>
      <rPr>
        <sz val="11"/>
        <color theme="1"/>
        <rFont val="Arial"/>
        <family val="2"/>
        <charset val="204"/>
      </rPr>
      <t xml:space="preserve"> (hereafter “Grantee”) for the purposes set forth in Attachment B: Scope of Work (SOW). This Grant Agreement (with all attachments, hereafter the "Agreement"), constitutes the complete understanding between CRDF Global and the Grantee and supplants all representations of the Parties, whether oral or written, made prior to the execution of this Agreement. No subsequent modification, extension, or amendment to any part of this Agreement will be valid unless in writing and signed both by CRDF Global and the Grantee. By signature of their authorized representatives below, CRDF Global and Grantee (hereafter the “Parties”) make and enter into this Agreement as of the date of CRDF Global execution.</t>
    </r>
  </si>
  <si>
    <t>For</t>
  </si>
  <si>
    <t xml:space="preserve">Signature </t>
  </si>
  <si>
    <t xml:space="preserve">Name/ Title </t>
  </si>
  <si>
    <t xml:space="preserve">Date </t>
  </si>
  <si>
    <t>Matthew Aptaker</t>
  </si>
  <si>
    <t>Acting Director, Grants</t>
  </si>
  <si>
    <t>ATTACHMENT G (In-kind Grant)</t>
  </si>
  <si>
    <t>STANDARD TERMS AND CONDITIONS</t>
  </si>
  <si>
    <t xml:space="preserve">I. Basic Terms &amp; Conditions </t>
  </si>
  <si>
    <t xml:space="preserve">1. Project Purpose </t>
  </si>
  <si>
    <t xml:space="preserve">Resources provided under this Agreement shall be used solely for the objectives outlined in Attachment A. Project Overview; Attachment B. Scope of Work; Attachment C. Workplan and in accordance with Grantee’s application and proposal to the Prime Agency hereby incorporated by reference. </t>
  </si>
  <si>
    <t xml:space="preserve">2. Agreement Period </t>
  </si>
  <si>
    <t xml:space="preserve">Unless otherwise specified in the Agreement Cover Sheet, the Agreement Period commences upon the date of execution of the Agreement by CRDF Global and terminates upon expiration of the period noted in the Project Duration on the Agreement Cover Sheet. </t>
  </si>
  <si>
    <t>3. Authority of CRDF Global Officers</t>
  </si>
  <si>
    <t xml:space="preserve">The assigned CRDF Global Grant Officer (GO) maintains the sole authority to interpret, modify or amend any provision of this Agreement. All financial, administrative, and contractual issues should be addressed to the Grant Officer. CRDF Global reserves the right to assign a new Grant Officer at any time over the course of the award through written notification to Grantee. The assigned Project Officer (PO) is hereby delegated the authority to provide programmatic and technical guidance to Grantee. </t>
  </si>
  <si>
    <t xml:space="preserve">4. Responsibility of the Grantee </t>
  </si>
  <si>
    <t xml:space="preserve">Grantee, as represented by the Grantee Organization and Principal Investigator (PI) specified in the Agreement Cover Sheet, has full responsibility for management of the project or activity supported by this agreement and for adherence with all applicable regulations and these terms and conditions. Although grantee is encouraged to seek the advice and opinion of the GO and PO on special problems that may arise, such advice does not diminish grantee’s responsibility for making prudent and sound administrative judgements under the circumstances prevailing at the time the decision was made and should not imply that the responsibility for operating decisions has shifted to CRDF Global.
The PI is responsible for overseeing the technical work to be performed under the project; for providing technical leadership; for preparing and submitting procurement documentation and required reports in accordance with CRDF Global guidelines and the policies hereof his/her respective institution; for ensuring that activities are coordinated with their institution, project personnel, and collaborator(s); and for managing the project in compliance with terms of this Agreement. Departure of the PI, or their repeated or extended absence from the project, and prolonged unresponsiveness may be cause for termination of the Agreement by CRDF Global, at its discretion. </t>
  </si>
  <si>
    <t xml:space="preserve">5. Key Personnel </t>
  </si>
  <si>
    <t xml:space="preserve">The Principal Investigator, and any other personnel designated as “Key Personnel” in this Agreement, may not be replaced without the prior written notice to, and subsequent approval of, CRDF Global. </t>
  </si>
  <si>
    <t xml:space="preserve">6. Progress Reporting </t>
  </si>
  <si>
    <r>
      <t xml:space="preserve">Grantee shall submit technical progress reports </t>
    </r>
    <r>
      <rPr>
        <strike/>
        <sz val="11"/>
        <color rgb="FF000000"/>
        <rFont val="Arial"/>
        <family val="2"/>
        <charset val="204"/>
      </rPr>
      <t xml:space="preserve"> </t>
    </r>
    <r>
      <rPr>
        <sz val="11"/>
        <color rgb="FF000000"/>
        <rFont val="Arial"/>
        <family val="2"/>
        <charset val="204"/>
      </rPr>
      <t xml:space="preserve">in accordance with the schedule set forth herein and in such detail and format as requested by CRDF Global. Grantee is expected to make best efforts to accomplish the technical objectives in accordance with the established milestones and schedule and to report to CRDF Global any circumstances that may result in significant delays. CRDF Global will monitor Grantee technical and may request additional information from the Grantee during the course of the project. Grantee agrees to cooperate with all such reasonable requests.  
Unless specifically instructed otherwise, all reports must be submitted to the Grant Officer and Project Officer.
If Grantee is not able to meet set deadlines, Grantee shall provide a written explanation to CRDF Global within three business days after report’s due date. Failure to provide required reports within the agreed upon schedule, without valid justification, may be considered non-compliance with this Agreement, and CRDF Global may take appropriate remedy such as Suspension or Termination of the Agreement, and may result in exclusion of the Grantee from future funding.			 </t>
    </r>
  </si>
  <si>
    <t xml:space="preserve">7. Notification of Certain Events </t>
  </si>
  <si>
    <t>Grantee is responsible for notifying CRDF Global of any significant development related to the administrative, programmatic aspects of the project. Significant developments include both adverse and beneficial events that impact the award. Specifically grantee must notify CRDF Global, in writing and within five business days of the occurrence of any of the following events:  
• 	Any significant change in the methodology or procedures being used in the project 
• 	Any problems, delays or adverse conditions that will materially affect the project, its objectives or time schedules and actions being taken to address them 
• 	Any changes in key personnel or their status on the project 
• 	Any change in a Principal Investigator’s contact information 
• 	Any absence of Key Personnel for a period longer than thirty (30) days 
• 	Any change in Key Personnel’s level of effort devoted to the project 
• 	Any significant change in the project’s objectives or scope	 
Unless otherwise approved by CRDF Global, all notices in connection with the Agreement shall be made in writing to the CRDF Global-designated representatives specified on the Agreement Cover Sheet.</t>
  </si>
  <si>
    <t xml:space="preserve">8. Modification &amp; Amendments </t>
  </si>
  <si>
    <t>The Agreement may only be modified by a written amendment signed by both Parties except in the following circumstances wherein CRDF Global may issue a unilateral modification or formal written approval:
A. 	A no-cost extension requested in writing by Grantee
B. 	Administrative updates of the CRDF Global PO or GO</t>
  </si>
  <si>
    <t xml:space="preserve">9. Intellectual Property </t>
  </si>
  <si>
    <t>For the purposes of this Agreement, the Parties agree to the following:  
A. 	CRDF Global makes no claim to any intellectual property (IP) conceived or developed in the performance of this Agreement 
B. 	Grantee shall take all necessary steps to protect its pre-existing IP that may be used in the performance of this Agreement 
C. 	Grantee shall accept and flow down all Statutory Requirements and Prime Agency Requirements with regard to IP, including the rights of the government 
D. 	Any IP conceived or developed in the performance of this Agreement shall be subject to the laws flowed down in the Statutory Requirements and Prime Agency Requirements</t>
  </si>
  <si>
    <t xml:space="preserve">II. Administrative Terms &amp; Conditions </t>
  </si>
  <si>
    <t xml:space="preserve">10. Relationship &amp; Authority </t>
  </si>
  <si>
    <t xml:space="preserve">The Parties are separate organizations operating independently in connection with the Agreement. Neither Party has the authority to create obligations on behalf of the other. Each shall make this fact clear to all third parties with which it deals.      
Grantee certifies that it possesses the legal authority to enter into this Agreement, and that it has satisfied all requirements of its governing body authorizing the acceptance of this award including all understandings and assurances contained therein directing and authorizing the persons identified as the Principal Investigator and Authorized Signatory for Grantee to act in connection with the Agreement.  </t>
  </si>
  <si>
    <t xml:space="preserve">11. Record-keeping, Audit &amp; Access </t>
  </si>
  <si>
    <t xml:space="preserve">Grantee shall maintain detailed records related to this Agreement, including records associated with any subawards issued by Grantee hereunder, and shall retain such records for a period of no less than three (3) years from the expiration date of this Agreement. With fifteen (15) days CRDF Global’s written notice to Grantee, Grantee agrees to provide timely, unrestricted access to such records throughout the duration of the grant period and for the three-year retention period. Grantee further agrees to provide CRDF Global or its authorized representatives access to Grantee’s facilities and personnel performing work under this Agreement. Grantee shall ensure similar provisions are incorporated into any subaward issued hereunder. </t>
  </si>
  <si>
    <t>12. Liability</t>
  </si>
  <si>
    <t>CRDF Global cannot assume any liability for accidents, illness, or claims arising out of any work supported by this Agreement or for unauthorized use of patented or copyrighted materials. The Grantee is advised to take such steps as may be deemed necessary to insure or protect themselves and their employees and property.</t>
  </si>
  <si>
    <t>13. Insurance</t>
  </si>
  <si>
    <t xml:space="preserve">Grantee, at its own cost and expense, will secure and maintain in force during the Term of this Agreement insurance coverage in accordance with the Statutory Requirements and Funding Agency Requirements. </t>
  </si>
  <si>
    <t>14. Suspension</t>
  </si>
  <si>
    <t xml:space="preserve">At any time during the Agreement Period, CRDF Global may suspend the Agreement for any reason, such as a failure of Grantee to make progress in the performance of the work, or other circumstances when it is infeasible or impractical for the work under the Agreement to continue. Suspension may be in whole or in part and shall be effective on the date stated in a written notice to Grantee. CRDF Global in its sole discretion may suspend (rather than immediately terminate) an Agreement and allow Grantee an opportunity to take appropriate corrective action before making a termination decision. However, CRDF Global reserves the right to terminate the Agreement pursuant to the Termination clause. </t>
  </si>
  <si>
    <t>15. Termination</t>
  </si>
  <si>
    <t xml:space="preserve">At any time during the Agreement Period CRDF Global may terminate this Agreement, in whole or in part, as follows: 
A. Immediately upon the failure of the Grantee to comply with the terms and conditions of the Agreement </t>
  </si>
  <si>
    <t>B. By mutual agreement of the Parties, in which case the Parties must agree upon the termination conditions, including the effective date and, in the case of partial termination, the portion to be terminated 
C. Immediately upon instruction from an authorized official at the Prime Agency or if the award no longer effectuates program goals or agency priorities, or as required by applicable law 
D. For any reason with fifteen (15) days written notice to Grantee 
Termination shall be effective on the date stated in a written notice to Grantee. The notice will identify the type of action taken.</t>
  </si>
  <si>
    <t xml:space="preserve">16. Force Majeure </t>
  </si>
  <si>
    <t xml:space="preserve">Neither Party shall be liable for any failure to perform its obligations under this Agreement, if such failure results from any Acts of God, pandemics, Acts of War, riot, civil unrest, flood, earthquake or other similar cause beyond such Party’s reasonable control (including any sustained mechanical, electronic or communications failure, but excluding failure caused by a Party’s financial condition or negligence). A Party experiencing a Force Majeure circumstance shall notify the other Party, in writing, as soon as possible describing the situation and its impact on the performance of this Agreement. </t>
  </si>
  <si>
    <t xml:space="preserve">17. Resolution of Disputes </t>
  </si>
  <si>
    <t xml:space="preserve">In the event of any disagreement regarding performance under or interpretation of this Agreement, the Parties shall use their best efforts to reach a negotiated resolution that is equitable and mutually satisfactory. Until final resolution of any dispute, Grantee shall diligently proceed with the performance of this Agreement as directed by CRDF Global. Nothing contained in this Agreement or in any other document related hereto is intended to or shall have the effect of requiring either Party to consider, resort to participate in, or abide by any arbitration process or mechanism, or any device or arrangement of a nature or intent similar to arbitration. </t>
  </si>
  <si>
    <t>18. Assignment:</t>
  </si>
  <si>
    <t xml:space="preserve">Grantee may not assign, subcontract, grant, subgrant or otherwise transfer any rights or obligations under the Agreement to any other person or entity without prior, written approval from CRDF Global.  </t>
  </si>
  <si>
    <t xml:space="preserve">19. No Third-party Beneficiary </t>
  </si>
  <si>
    <t xml:space="preserve">Except as specifically set forth in this Agreement, this Agreement is not intended to create and does not create any rights in or benefits to any third party. </t>
  </si>
  <si>
    <t xml:space="preserve">20. Successors &amp; Assigns </t>
  </si>
  <si>
    <t>This Agreement shall inure to the benefit of and be binding on the Parties’ respective heirs, executors, administrators, successors, and approved assigns.</t>
  </si>
  <si>
    <t>21. Severability</t>
  </si>
  <si>
    <t xml:space="preserve">Any Agreement provision(s) determined by a court or other competent authority to contravene applicable law or mandatory public policy will be rendered void or unenforceable only to the extent of such contravention; remaining provisions shall continue in full force and effect and be construed to implement the Parties’ intent to the maximum extent practicable. </t>
  </si>
  <si>
    <t xml:space="preserve">22. Issuance in Multiple Languages </t>
  </si>
  <si>
    <t xml:space="preserve">For explanatory purposes or for the sake of clarification, this Agreement and associated documents may be translated into one or more languages other than English. In the event of the existence of such translations, the English-language version shall serve as the definitive version determining the interpretation of any provision contained herein. </t>
  </si>
  <si>
    <t xml:space="preserve">III. Financial Terms &amp; Conditions </t>
  </si>
  <si>
    <t xml:space="preserve">23. Eligible Costs </t>
  </si>
  <si>
    <t xml:space="preserve">All expenses under this Agreement are governed by the cost provisions flowed down in the applicable Prime Agency Requirements. </t>
  </si>
  <si>
    <t xml:space="preserve">24. Procurement of Goods, Services and Equipment </t>
  </si>
  <si>
    <t xml:space="preserve">Goods, services and Equipment purchased on behalf of Grantee with Agreement funds must be procured competitively to the extent practicable, at reasonable prices, from responsible sources selected fairly in a manner unimpaired by conflicts of interest or other malpractices.  
Goods, services and Equipment shall only be used for the purposes of the project. </t>
  </si>
  <si>
    <t>All orders for goods and services that exceed  $15,000 are subject to competitive selection requirements. 
Goods over $10,000 (or local currency equivalent) per unit acquisition cost, and with a usable life of longer than one year, shall be defined as Equipment. 
Equipment items identified in the approved proposal may be acquired under this Agreement without the approval of the Grant Officer, however, any other Equipment items that are not identified in the approved proposal require express written approval of the Grant Officer prior to purchasing.  
The purchase of Equipment is subject to the following provisions:</t>
  </si>
  <si>
    <t>A. All Equipment must be clearly and prominently marked as provided or financed by CRDF Global.  
B. All Equipment and other property acquired under this Agreement must remain available to and be used for the project, and may not be sold, leased, mortgaged or otherwise transferred, or used for any non-project purpose, be located and maintained at the premises of Grantee, as appropriate, and remain accessible for viewing, examination or audit unless CRDF Global agrees otherwise in writing. 
C. Unless otherwise stipulated, Equipment and other physical property received by Grantee under this Agreement is supplied in the capacity of technical assistance and is transferred to Grantee. 
D. Title to Equipment and other property acquired under this Agreement will vest in the Grantee, as appropriate, unless otherwise directed by CRDF Global in writing. 
E. Use of any Equipment and other property acquired under this Agreement by military end-users or for military purposes is expressly prohibited.</t>
  </si>
  <si>
    <t xml:space="preserve">F. Grantee shall ensure that all Equipment and other property provided under this Agreement is maintained in a manner consistent with its specifications and reasonable care, security, and maintenance. 
G. In the event this Agreement is terminated for default, or Grantee is in material breach thereof, CRDF Global may, at its sole discretion, require that any Equipment and property acquired under this Agreement be returned to CRDF Global or transferred to a third party. The shipping costs related to the return or transfer of the Equipment and property will be borne by CRDF Global. 
H. Within thirty (30) days of receipt of Equipment, Grantee will prepare and return an itemized receiving report, signed by an authorized representative, confirming receipt in apparent good order, and working condition and registration of the Equipment on Grantee’s balance sheet. </t>
  </si>
  <si>
    <t xml:space="preserve">I. Grantee should, to the greatest extent practicable and consistent with law, provide a preference for the purchase, acquisition, or use of goods, products, or materials produced in the United States (including but not limited to iron, aluminum, steel, cement, and other manufactured products). The requirements of this section must be included in all subawards including all contracts and purchase orders for work or products under the award. For purposes of this section: “Produced in the United States” means, for iron and steel products, that all manufacturing processes, from the initial melting stage through the application of coatings, occurred in the United States. “Manufactured products” means items and construction materials composed in whole or in part of non-ferrous metals such as aluminum; plastics and polymer-based products such as polyvinyl chloride pipe; aggregates such as concrete; glass, including optical fiber; and lumber. </t>
  </si>
  <si>
    <t xml:space="preserve">25. Foreign Taxes &amp; Related Considerations </t>
  </si>
  <si>
    <t xml:space="preserve">Grantee shall comply with all applicable local tax regulations and reporting requirements, and Grantee may choose to seek advice from appropriate tax authorities or other professionals to ensure compliance. Grantee shall inform CRDF Global immediately, in writing, of any tax or duty imposed on funds or materials provided by CRDF Global under this Agreement. Before paying any non-US tax or duty imposed on funds or materials provided by CRDF Global under this Agreement, Grantee shall first obtain the consent from CRDF Global to do so in writing. Unless otherwise agreed to by CRDF Global in writing, Grantee may not use funds or materials provided under this Agreement to pay any non-US customs, duties, taxes, fees or other such levies and costs incurred within the territory of the Grantee’s country. CRDF assumes no liability for the recipient’s failure to pay such taxes. </t>
  </si>
  <si>
    <t>At CRDF Global’s request, Grantee shall submit documentation to obtain additional certification of the project’s tax-exempt status in the country (or countries) where the project is performed. Specific instructions on requirements will be provided by CRDF Global. Failure to submit the required documentation in a timely manner as requested by CRDF Global may result in delays or suspension of payments.</t>
  </si>
  <si>
    <t xml:space="preserve">26. Closeout </t>
  </si>
  <si>
    <t>To facilitate timely closeout of the Agreement, Grantee agrees to perform all its agreement obligations in a timely manner and to take all necessary and appropriate steps to assist CRDF Global in the closeout process. 
Grantee agrees to complete all required closeout actions within forty-five (45) days after the Expiration Date.</t>
  </si>
  <si>
    <t xml:space="preserve">IV. Compliance Terms &amp; Conditions </t>
  </si>
  <si>
    <t xml:space="preserve">27. Conflicts of Interest </t>
  </si>
  <si>
    <t xml:space="preserve">It is CRDF Global’s policy that all grantees have a robust conflicts of interest policy that conforms with applicable U.S. Government requirements. Should Grantee have such a policy, it represents and warrants to CRDF Global that it shall adhere to it in performance of this Agreement.   
Should Grantee not have such a policy, Grantee agrees to the following: </t>
  </si>
  <si>
    <t xml:space="preserve">Grantee shall adhere to the highest ethical standards in all matters related to this Agreement.  
For purposes of this section, “Conflict of Interest” means a family or other personal relationship, a business or financial interest, or any other relationship, interest or activity that: a) impairs (or might impair) his/her objectivity in performing his/her obligations under this Agreement; b) makes him/her unable to render impartial assistance or advice under this Agreement; or c) gives him/her an unfair competitive advantage.  
“Interest” means a relationship of any kind from which a person or organization derives (or might derive) pecuniary or in-kind benefits. No Grantee or its personnel may participate in any decision involving the obligation of Grant funds or the use or disposition of Grant funds if he/she knows, or reasonably should know, that such participation involves an actual or potential Conflict of Interest, or the appearance of such a Conflict of Interest.  
To implement this requirement the Grantee will: </t>
  </si>
  <si>
    <t xml:space="preserve">A. Disclose promptly to CRDF Global any close family relationship or interest that may constitute or create a Conflict of Interest or the appearance of a Conflict of Interest. 
B. Refrain from participating in, and from using his/her personal influence in connection with, decisions where such participation may involve a Conflict of Interest or the appearance of a Conflict of Interest except: 
     1. To provide information when requested, or 
     2. To provide information known to him/her indicating that a proposed or existing transaction could be contrary to this policy. 
C. Refrain from dealing on behalf of CRDF Global with organizations or persons on transactions involving the obligation of project funds or the use or disposition of project resources except after full disclosure and with the express written authorization of the Grant Officer.  
D. Assure that its personnel comply with the requirements of this section.  
Grantee will monitor its relationships and interests, and those of the personnel, on an ongoing basis and will report any relationships or interests that might violate the provisions of this section.  </t>
  </si>
  <si>
    <t>28. General Privacy Statement</t>
  </si>
  <si>
    <t xml:space="preserve">CRDF Global appreciates the importance of safeguarding personal data received from our partners, such as subject matter experts, job applicants, and grantees. CRDF Global takes this responsibility seriously and strives to be transparent about why and how personal data is collected and processed.
A. Definition of Personal Data. CRDF Global considers personal data to be information in any format that relates to a living individual who can be directly or indirectly identified by that information (either on its own or when it is combined with other information). Such personal data is also commonly designated as personally identifiable information or “PII.” 
B. Purpose for Collection of Personal Data. CRDF Global gathers personal data for several reasons, for example, to comply with export control regulations, to verify identity for bank transfers, and to report (in the aggregate) to sponsors about the composition of applicant or grantee bases. 
Handling of Personal Information. CRDF Global will only use personal data for lawful purposes and with the individual’s prior informed consent. CRDF Global does not share personal data with third parties unless required. Under no circumstances will CRDF Global sell, share, or otherwise exchange personal data for commercial purposes. To protect personal data, CRDF Global has established internal protocols to manage and store the information. CRDF Global also conducts periodic audits of its records to ensure compliance with its privacy policy and applicable legal requirements. </t>
  </si>
  <si>
    <t xml:space="preserve">29. Data Protection </t>
  </si>
  <si>
    <t>Grantee acknowledges that it may be required to collect personal data for the purposes set forth in this Agreement. If Grantee collects personal data pursuant to this Agreement, Grantee will not store, copy, analyze, monitor, or otherwise use such personal data except for the purposes set forth in this Agreement and with the individual’s informed, prior consent. Grantee will comply fully with all applicable laws, regulations, and government orders relating to the personal data that Grantee receives, or has access to, under this Agreement. Grantee will otherwise protect personal data and will not use, disclose, or transfer the personal data across national borders, except as necessary to perform under this Agreement or as consented to by the individual in accordance with applicable law. Under no circumstances will Grantee sell, share, or otherwise exchange personal data collected pursuant to this Agreement for commercial purposes.</t>
  </si>
  <si>
    <t xml:space="preserve">30. Whistleblower Policy </t>
  </si>
  <si>
    <t xml:space="preserve">It is the policy of CRDF Global that grantees, vendors, and contractors are encouraged and expected to report possible violations of laws, rules and regulations, as well as fraudulent or dishonest use or misuse of CRDF Global resources or property, violations of CRDF Global’s conflict of interest policy and other serious misconduct. Reports may be made directly to CRDF Global management (who can be contacted via the main CRDF Global website www.crdfglobal.org or via the Global Compliance hotline available at https://crdfglobal.alertline.com/gcs/welcome?locale=en). All information will be treated confidentially, and all complaints will be investigated by CRDF Global management and regularly reported to the Audit Committee of the Board of Directors. CRDF Global will not retaliate, nor will CRDF Global tolerate retaliation by any of its employees, against any grantee, vendor or contractor who makes a good faith report pursuant to this policy; even if an investigation shows that there has not been a violation. </t>
  </si>
  <si>
    <t xml:space="preserve">31. Compliance (General) </t>
  </si>
  <si>
    <t xml:space="preserve">Grantee agrees to observe and conform to, in all material respects, all laws, rules, regulations, codes, orders and requirements of governmental authorities relating to this Agreement, and certifies that it is in compliance with and will comply in the course of the Agreement Period with other generally applicable requirements, including, but not limited to, those relating to corporate operations, taxation, employment and the environment.  
Grantee further understands and certifies to each of the following: </t>
  </si>
  <si>
    <t xml:space="preserve">A. Suspension and Debarment:  Grantee or its personnel are not presently debarred, suspended, proposed for debarment, or declared ineligible by any U.S. Government department or agency or any international organization, or voluntarily excluded from participation in this agreement. Grantee is responsible for notifying CRDF Global immediately in writing if it becomes subject to debarment or suspension or proposed for debarment, debarred, suspended, declared ineligible or voluntarily excluded by any U.S. Government department or agency or any international organization. 
B. Export Control: Grantee is subject to export regulations of its home country regarding export of certain technical data.  No Party shall export, either directly or indirectly, its own or any information or data received from any other Party of the direct product thereof to any country in contravention of such export regulations if such would violate the laws of any of the home countries of the Parties. 
C. Bioethics:  For research projects involving human and/or animal subjects or recombinant or synthetic nucleic acid molecules, Grantee agrees to comply with all U.S. and national laws and regulations associated with the conduct of such research. </t>
  </si>
  <si>
    <t xml:space="preserve">32. Compliance (Federal Flowdown) </t>
  </si>
  <si>
    <t xml:space="preserve">A. Prohibition on Certain Telecommunications and Video Surveillance Services or Equipment: Grantee is prohibited from obligated or expending agreement funds for covered telecommunications equipment or services to: 
     1. Procure or obtain, extend or renew a contract to procure or obtain; 
     2. Enter into a contract (or extend or renew a contract) to procure; or 
     3. Obtain the equipment, services, or systems. 
Covered telecommunications equipment and services mean any of the following: 
       a. Telecommunications equipment produced by Huawei Technologies Company or ZTE Corporation (or any subsidiary or affiliate of such entities). 
       b. For the purposes of public safety, security or government facilities, physical security surveillance of critical infrastructure, and other national security purposes, video surveillance and telecommunications equipment produced by Hytera Communications Corporation, Hangzhou Hikvision Digital Technology Company, or Dahua Technology Company (or any subsidiary or affiliate of such entities).        </t>
  </si>
  <si>
    <t xml:space="preserve">     c. Telecommunications or video surveillance services provided by such entities or using such equipment. 
Telecommunications or video surveillance equipment or services produced or provided by an entity that the Secretary of Defense, in consultation with the Director of National Intelligence or the Director of the Federal Bureau of Investigation, reasonably believes to be an entity owned or controlled by, or otherwise connected to, the government of a covered foreign country. 
B. Compliance with Applicable Federal Anti-Discrimination Laws: No funds under this agreement may be used for any initiatives, programs or activities that do not comply with existing laws and Executive Orders regarding discrimination. Grantees certifies that it does not operate any programs promoting diversity, equity and inclusion that violate any Federal anti-discrimination laws.  </t>
  </si>
  <si>
    <t xml:space="preserve">C. Prohibition Against Trafficking in Persons: During the Agreement Period, Grantee certifies that it and its employees, and its subrecipients, will not: 
     1. Engage in severe forms of trafficking in persons 
     2. Procure a commercial sex act 
     3. Use forced labor in performance of the Agreement 
     4. Engage in acts that directly support or advance trafficking in persons, including: 
       a. Destroying, concealing, removing, confiscating, or otherwise denying an employee access to that employee's identity or immigration documents; 
      b. Failing to provide return transportation or pay for return transportation costs to an employee from a country outside the United States to the country from which the employee was recruited upon the end of employment if requested by the employee, unless exempted from the requirement to provide or pay for such return transportation by the Prime Agency, or the employee is a victim of human trafficking seeking victim services or legal redress in the country of employment or a witness in a human trafficking enforcement action;  </t>
  </si>
  <si>
    <t xml:space="preserve">       c. Soliciting a person for the purpose of employment, or offering employment, by means of materially false or fraudulent pretenses, representations, or promises regarding that employment; 
       d. Charging recruited employees a placement or recruitment fee; 
       e. Providing or arranging housing that fails to meet the host country's housing and safety standards. 
Grantee must inform CRDF Global immediately of any information from any source alleging a violation of a prohibition in this clause, and include these requirements in any subaward or subcontract. </t>
  </si>
  <si>
    <t xml:space="preserve">D. If the award exceeds $50,000 and is performed outside the United States, including U.S. territories, and is in support of a contingency operation in which members of the Armed Forces are actively engaged in hostilities: 
     1. Grantee must exercise due diligence to ensure that no funds under this agreement may be provided directly or indirectly (including through subawards or contracts) to a person or entity who is actively opposing the United States or coalition forces involved in a contingency operation in which members of the Armed Forces are actively engaged in hostilities. 
     2. Grantee must terminate or void in whole or in part any subaward or contract with a person or entity listed in the System for Award Management (SAM.gov) as a prohibited or restricted source pursuant to subtitle E of Title VIII of the NDAA for FY 2015, unless the Department of State provides written approval to continue the subaward or contract. 
     3. Grantee must include the substance of this clause in subawards or subcontracts under this agreement that have an estimated value over $50,000 and will be performed outside the United States, including its outlying areas. 
     4. CRDF Global may terminate or void this agreement, in whole or in part, if the it or the Prime Agency becomes aware that Grantee failed to exercise due diligence as required by paragraph (1) of this clause or that any funds under this agreement have been provided directly or indirectly to a person or entity who is actively opposing coalition forces involved in a contingency operation in which members of the Armed Forces are actively engaged in hostilities. </t>
  </si>
  <si>
    <t>E. If Grantee is a U.S. institution that qualifies as an Institution of Higher Education (IHE) according to 2 CFR 200.1 and 20 U.S.C. 1001, Grantee certifies its compliance in all respects with section 1011f of title 20, United States Code, and any other applicable foreign funding disclosure requirements. This certification is material for the purposes of section 3729 of title 31, United States Code, and for receipt of appropriate Federal grant funds. 
F. Considerations for Discretionary Awards: By entering this Agreement Grantee certifies that it:
     1. Does not fund, promote, encourage, subsidize, or facilitate the denial of the sex binary in humans
     2. Does not fund, promote, encourage, subsidize, or facilitate Gain of Function research, defined as research involving genetically modifying an organism to enhance a specific biological function</t>
  </si>
  <si>
    <t>ATTACHMENT H (In-kind Grant)</t>
  </si>
  <si>
    <t>OTHER TERMS AND CONDITIONS</t>
  </si>
  <si>
    <r>
      <t>1. Statutory Requirements</t>
    </r>
    <r>
      <rPr>
        <sz val="11"/>
        <color theme="1"/>
        <rFont val="Arial"/>
        <family val="2"/>
        <charset val="204"/>
      </rPr>
      <t xml:space="preserve"> </t>
    </r>
  </si>
  <si>
    <t>This Agreement is subject to the following Statutory Requirements, hereby incorporated by reference:</t>
  </si>
  <si>
    <t>2 CFR 200 Uniform Administrative Requirements, Cost Principles, and Audit Requirements for Federal Awards: 
https://www.ecfr.gov/current/title-2/subtitle-A/chapter-II/part-200?toc=1</t>
  </si>
  <si>
    <r>
      <t>2. Funding Agency Requirements</t>
    </r>
    <r>
      <rPr>
        <sz val="11"/>
        <color rgb="FFFF0000"/>
        <rFont val="Arial"/>
        <family val="2"/>
        <charset val="204"/>
      </rPr>
      <t xml:space="preserve"> </t>
    </r>
  </si>
  <si>
    <t>Grantee agrees to comply with all current applicable requirements of the Funding Agency, hereby incorporated by reference:</t>
  </si>
  <si>
    <r>
      <t>Department of State Standard Terms and Conditions:</t>
    </r>
    <r>
      <rPr>
        <sz val="11"/>
        <color rgb="FFFF0000"/>
        <rFont val="Arial"/>
        <family val="2"/>
        <charset val="204"/>
      </rPr>
      <t xml:space="preserve"> </t>
    </r>
    <r>
      <rPr>
        <sz val="11"/>
        <color theme="1"/>
        <rFont val="Arial"/>
        <family val="2"/>
        <charset val="204"/>
      </rPr>
      <t xml:space="preserve">
https://www.state.gov/federal-assistance-policies-appeals/</t>
    </r>
  </si>
  <si>
    <t xml:space="preserve">3. Branding and Marking  </t>
  </si>
  <si>
    <t>All communications to foreign audiences must be marked with the standard U.S. flag in a size and prominence equal to (or greater than) any other logo or identity. Grantee may continue to use existing logos or program materials; however, a standard rectangular U.S. flag must be used in conjunction with such logos. 
Grantee must acknowledge DOS funding in all publications or articles resulting from this activity using the following statement:  
 “This [article] was funded [in part] by the United States Department of State. The opinions, findings and conclusions stated herein are those of the author[s] and do not necessarily reflect those of the United States Department of State.”  
Grantee must ensure that this disclaimer is included on all brochures, flyers, posters, billboards, or other graphic artwork that are produced under the Agreement. 
Copies of publications based on or developed under this Agreement shall be provided to CRDF Global or its authorized representatives upon request. The use of the Department of State’s name or logo outside of the parameters discussed above requires advanced written approval from CRDF Global.</t>
  </si>
  <si>
    <t>Institutional Data Form</t>
  </si>
  <si>
    <t>RISK ASSESSMENT BASED ON IDF</t>
  </si>
  <si>
    <t>Kerry McGowan</t>
  </si>
  <si>
    <t>NET 30</t>
  </si>
  <si>
    <t>Kevin Gates</t>
  </si>
  <si>
    <t>NET 15</t>
  </si>
  <si>
    <t>PROBABILITY</t>
  </si>
  <si>
    <t>IMPACT</t>
  </si>
  <si>
    <t>RISK DETERMINATION</t>
  </si>
  <si>
    <t>Fouzilla Sebbak</t>
  </si>
  <si>
    <t>NET 10</t>
  </si>
  <si>
    <t>TECHNICAL CAPACITY</t>
  </si>
  <si>
    <t>Biannually</t>
  </si>
  <si>
    <t>Nadine Zabaneh</t>
  </si>
  <si>
    <t>Yearly</t>
  </si>
  <si>
    <t>Salman Al-Darbisi</t>
  </si>
  <si>
    <t>ADMINISTRATIVE CAPACITY</t>
  </si>
  <si>
    <t>By the end of the project</t>
  </si>
  <si>
    <t>Sarah Haddad</t>
  </si>
  <si>
    <t>LOW</t>
  </si>
  <si>
    <t>Other (see note below)</t>
  </si>
  <si>
    <t>Huda AL-SHARIF</t>
  </si>
  <si>
    <t>AVERAGE</t>
  </si>
  <si>
    <t>FINANCIAL CAPACITY</t>
  </si>
  <si>
    <t>HIGH</t>
  </si>
  <si>
    <t>Vitaliy Vysochin</t>
  </si>
  <si>
    <t>GEOPOLITICAL PROFILE</t>
  </si>
  <si>
    <t>Funder</t>
  </si>
  <si>
    <t>Yana Slyshchenko</t>
  </si>
  <si>
    <t>CRDF Global &amp; Funder</t>
  </si>
  <si>
    <t>Dinmukhamed Zharylkassyn</t>
  </si>
  <si>
    <t>Svitlana Kutniuk</t>
  </si>
  <si>
    <t>Select</t>
  </si>
  <si>
    <t>G. Bioethics Compliance (DNA)</t>
  </si>
  <si>
    <t>Grantee's Invoice</t>
  </si>
  <si>
    <t>Should not be enclosed with the Invoice but shuld be presented per CRDF Global request</t>
  </si>
  <si>
    <t>Alabama</t>
  </si>
  <si>
    <t>H. Bioethics Compliance</t>
  </si>
  <si>
    <t>`</t>
  </si>
  <si>
    <t>General Ledger Excerpt</t>
  </si>
  <si>
    <t xml:space="preserve">Should be enclosed with the Invoice </t>
  </si>
  <si>
    <t>Alaska</t>
  </si>
  <si>
    <t>I. Equipment Compliance</t>
  </si>
  <si>
    <t>GEAR Form</t>
  </si>
  <si>
    <t>Arizona</t>
  </si>
  <si>
    <t>J. Financial Reporting</t>
  </si>
  <si>
    <t>Receipts on expenses</t>
  </si>
  <si>
    <t>Arkansas</t>
  </si>
  <si>
    <t>K. Other Terms and Conditions</t>
  </si>
  <si>
    <t>DOCUMENTS TO BE PROVIDED SEPARATELY (reminder for RFP preparation)</t>
  </si>
  <si>
    <t>California</t>
  </si>
  <si>
    <t>Delaware</t>
  </si>
  <si>
    <t>Biosketches for Key Personnell</t>
  </si>
  <si>
    <t>Colorado</t>
  </si>
  <si>
    <t>Project Narrative and References Cited (if applicable)</t>
  </si>
  <si>
    <t>Connecticut</t>
  </si>
  <si>
    <t>Copy of Audit (if applicable)</t>
  </si>
  <si>
    <t>Florida</t>
  </si>
  <si>
    <t>Georgia</t>
  </si>
  <si>
    <t>Bioethics Form (if applicable)</t>
  </si>
  <si>
    <t>Hawaii</t>
  </si>
  <si>
    <t>Idaho</t>
  </si>
  <si>
    <t>YES</t>
  </si>
  <si>
    <t>Illinois</t>
  </si>
  <si>
    <t>NO</t>
  </si>
  <si>
    <t>Indiana</t>
  </si>
  <si>
    <t>Iowa</t>
  </si>
  <si>
    <t>Grant Officers</t>
  </si>
  <si>
    <t>Kansas</t>
  </si>
  <si>
    <t>Kentucky</t>
  </si>
  <si>
    <t>fsebbak@crdfglobal.org</t>
  </si>
  <si>
    <t>Louisiana</t>
  </si>
  <si>
    <t>Lina Durak</t>
  </si>
  <si>
    <t>ldurak@crdfglobal.org</t>
  </si>
  <si>
    <t>Maine</t>
  </si>
  <si>
    <t>Kamel Al-Dajani</t>
  </si>
  <si>
    <t>kaldajani@crdfglobal.org</t>
  </si>
  <si>
    <t>Maryland</t>
  </si>
  <si>
    <t>nzabaneh@crdfglobal.org</t>
  </si>
  <si>
    <t>Massachusetts</t>
  </si>
  <si>
    <t>saldarbisi@crdfglobal.org</t>
  </si>
  <si>
    <t>Michigan</t>
  </si>
  <si>
    <t>shaddad@crdfglobal.org</t>
  </si>
  <si>
    <t>Minnesota</t>
  </si>
  <si>
    <t>Sheliekhova Viktoriia</t>
  </si>
  <si>
    <t>vsheliekhova@crdfglobal.org</t>
  </si>
  <si>
    <t>Mississippi</t>
  </si>
  <si>
    <t>skutniuk@crdfglobal.org</t>
  </si>
  <si>
    <t>Missouri</t>
  </si>
  <si>
    <t>Yana Zarakhovska</t>
  </si>
  <si>
    <t>yslyshchenko@crdfglobal.org</t>
  </si>
  <si>
    <t>Montana</t>
  </si>
  <si>
    <t>Jamal Dawani</t>
  </si>
  <si>
    <t>jdawani@crdfglobal.org</t>
  </si>
  <si>
    <t>Nebraska</t>
  </si>
  <si>
    <t>Defrim Dedej</t>
  </si>
  <si>
    <t>Nevada</t>
  </si>
  <si>
    <t>vvysochin@crdfglobal.org</t>
  </si>
  <si>
    <t>New Hampshire</t>
  </si>
  <si>
    <t>New Jersey</t>
  </si>
  <si>
    <t>Grant Specialist</t>
  </si>
  <si>
    <t>New Mexico</t>
  </si>
  <si>
    <t>Grant Coordinator</t>
  </si>
  <si>
    <t>New York</t>
  </si>
  <si>
    <t>Grant Manager</t>
  </si>
  <si>
    <t>North Carolina</t>
  </si>
  <si>
    <t>Grants Associate</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</si>
  <si>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</si>
  <si>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</si>
  <si>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</si>
  <si>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</si>
  <si>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</si>
  <si>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</si>
  <si>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</si>
  <si>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</si>
  <si>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</si>
  <si>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</si>
  <si>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</si>
  <si>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</si>
  <si>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</si>
  <si>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</si>
  <si>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</si>
  <si>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</si>
  <si>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</si>
  <si>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</si>
  <si>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</si>
  <si>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</si>
  <si>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</si>
  <si>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</si>
  <si>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</si>
  <si>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</si>
  <si>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</si>
  <si>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</si>
  <si>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</si>
  <si>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</si>
  <si>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</si>
  <si>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</si>
  <si>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</si>
  <si>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</si>
  <si>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</si>
  <si>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</si>
  <si>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</si>
  <si>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</si>
  <si>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</si>
  <si>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</si>
  <si>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</si>
  <si>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</si>
  <si>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</si>
  <si>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</si>
  <si>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</si>
  <si>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</si>
  <si>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</si>
  <si>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</si>
  <si>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</si>
  <si>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</si>
  <si>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</si>
  <si>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t>
  </si>
  <si>
    <t>Chad</t>
  </si>
  <si>
    <t>Chile</t>
  </si>
  <si>
    <t>China</t>
  </si>
  <si>
    <t>Colombia</t>
  </si>
  <si>
    <t>Comoros</t>
  </si>
  <si>
    <t>Congo, Democratic Republic of the</t>
  </si>
  <si>
    <t>Congo, Republic of the</t>
  </si>
  <si>
    <t>Costa Rica</t>
  </si>
  <si>
    <t>Cote d'Ivoire</t>
  </si>
  <si>
    <t>Croatia</t>
  </si>
  <si>
    <t>Cuba</t>
  </si>
  <si>
    <t>Cyprus</t>
  </si>
  <si>
    <t>Czechia</t>
  </si>
  <si>
    <t>Denmark</t>
  </si>
  <si>
    <t>Djibouti</t>
  </si>
  <si>
    <t>Dominica</t>
  </si>
  <si>
    <t>Dominican Republic</t>
  </si>
  <si>
    <t>Ecuador</t>
  </si>
  <si>
    <t>Egypt</t>
  </si>
  <si>
    <t>El Salvador</t>
  </si>
  <si>
    <t>Equatorial Guinea</t>
  </si>
  <si>
    <t>Eritrea</t>
  </si>
  <si>
    <t>Estonia</t>
  </si>
  <si>
    <t>Eswatini</t>
  </si>
  <si>
    <t>Ethiopia</t>
  </si>
  <si>
    <t>Fiji</t>
  </si>
  <si>
    <t>Finland</t>
  </si>
  <si>
    <t>France</t>
  </si>
  <si>
    <t>Gabon</t>
  </si>
  <si>
    <t>Gambia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</si>
  <si>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</si>
  <si>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</si>
  <si>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</si>
  <si>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</si>
  <si>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</si>
  <si>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</si>
  <si>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</si>
  <si>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</si>
  <si>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</si>
  <si>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</si>
  <si>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</si>
  <si>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</si>
  <si>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</si>
  <si>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</si>
  <si>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</si>
  <si>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</si>
  <si>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</si>
  <si>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</si>
  <si>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</si>
  <si>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</si>
  <si>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</si>
  <si>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</si>
  <si>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</si>
  <si>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</si>
  <si>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</si>
  <si>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</si>
  <si>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</si>
  <si>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Kyrgyzstan</t>
  </si>
  <si>
    <t>Laos</t>
  </si>
  <si>
    <t>Latvia</t>
  </si>
  <si>
    <t>Lebanon</t>
  </si>
  <si>
    <t>Lesotho</t>
  </si>
  <si>
    <t>Liberia</t>
  </si>
  <si>
    <t>Libya</t>
  </si>
  <si>
    <t>Liechtenstein</t>
  </si>
  <si>
    <t>Lithuania</t>
  </si>
  <si>
    <t>Luxembourg</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</si>
  <si>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</si>
  <si>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</si>
  <si>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</si>
  <si>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</si>
  <si>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</si>
  <si>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</si>
  <si>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</si>
  <si>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</si>
  <si>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</si>
  <si>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</si>
  <si>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</si>
  <si>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</si>
  <si>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</si>
  <si>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</si>
  <si>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</si>
  <si>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</si>
  <si>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</si>
  <si>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t>
  </si>
  <si>
    <t>Namibia</t>
  </si>
  <si>
    <t>Nauru</t>
  </si>
  <si>
    <t>Nepal</t>
  </si>
  <si>
    <t>Netherlands</t>
  </si>
  <si>
    <t>New Zealand</t>
  </si>
  <si>
    <t>Nicaragua</t>
  </si>
  <si>
    <t>Niger</t>
  </si>
  <si>
    <t>Nigeria</t>
  </si>
  <si>
    <t>North Korea</t>
  </si>
  <si>
    <t>North Macedonia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</si>
  <si>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</si>
  <si>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</si>
  <si>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</si>
  <si>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</si>
  <si>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</si>
  <si>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</si>
  <si>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</si>
  <si>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</si>
  <si>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</si>
  <si>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</si>
  <si>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</si>
  <si>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</si>
  <si>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</si>
  <si>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</si>
  <si>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</si>
  <si>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</si>
  <si>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</si>
  <si>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</si>
  <si>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</si>
  <si>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</si>
  <si>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</si>
  <si>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</si>
  <si>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</si>
  <si>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</si>
  <si>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</si>
  <si>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</si>
  <si>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</si>
  <si>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</si>
  <si>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</si>
  <si>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</si>
  <si>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</si>
  <si>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</si>
  <si>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</si>
  <si>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</si>
  <si>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</si>
  <si>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</si>
  <si>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</si>
  <si>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</si>
  <si>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</si>
  <si>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</si>
  <si>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</si>
  <si>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</si>
  <si>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</si>
  <si>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</si>
  <si>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</si>
  <si>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</si>
  <si>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</si>
  <si>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</si>
  <si>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</si>
  <si>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</si>
  <si>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</si>
  <si>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</si>
  <si>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</si>
  <si>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</si>
  <si>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</si>
  <si>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</si>
  <si>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</si>
  <si>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</si>
  <si>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</si>
  <si>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</si>
  <si>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</si>
  <si>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</si>
  <si>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</si>
  <si>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</si>
  <si>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</si>
  <si>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</si>
  <si>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Zambia</t>
  </si>
  <si>
    <t>Zimbabwe</t>
  </si>
  <si>
    <t>Provided</t>
  </si>
  <si>
    <t>Not provided</t>
  </si>
  <si>
    <t>University</t>
  </si>
  <si>
    <t>Corporation / Company</t>
  </si>
  <si>
    <t>International Organization</t>
  </si>
  <si>
    <t>Other</t>
  </si>
  <si>
    <t>Small Business</t>
  </si>
  <si>
    <t>WOSB</t>
  </si>
  <si>
    <t>SDB</t>
  </si>
  <si>
    <t>HUB-Zone</t>
  </si>
  <si>
    <t>VOSB</t>
  </si>
  <si>
    <t>SDVOSB</t>
  </si>
  <si>
    <t>Yes (Exempt)</t>
  </si>
  <si>
    <t>No (Not exempt)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</si>
</sst>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409]#,##0.00"/>
  </numFmts>
  <fonts count="82" x14ac:knownFonts="1">
    <font>
      <sz val="11"/>
      <color theme="1"/>
      <name val="Calibri"/>
      <family val="2"/>
      <scheme val="minor"/>
    </font>
    <font>
      <sz val="11"/>
      <color theme="1"/>
      <name val="Calibri"/>
      <family val="2"/>
      <scheme val="minor"/>
    </font>
    <font>
      <sz val="11"/>
      <color theme="0"/>
      <name val="Calibri"/>
      <family val="2"/>
      <scheme val="minor"/>
    </font>
    <font>
      <sz val="10"/>
      <color theme="1"/>
      <name val="Calibri"/>
      <family val="2"/>
      <scheme val="minor"/>
    </font>
    <font>
      <sz val="12"/>
      <color theme="0"/>
      <name val="Calibri"/>
      <family val="2"/>
      <scheme val="minor"/>
    </font>
    <font>
      <u/>
      <sz val="11"/>
      <color theme="10"/>
      <name val="Calibri"/>
      <family val="2"/>
      <scheme val="minor"/>
    </font>
    <font>
      <sz val="11"/>
      <color rgb="FFFF0000"/>
      <name val="Calibri"/>
      <family val="2"/>
      <scheme val="minor"/>
    </font>
    <font>
      <sz val="10"/>
      <color theme="1"/>
      <name val="Arial"/>
      <family val="2"/>
    </font>
    <font>
      <b/>
      <sz val="16"/>
      <color theme="0"/>
      <name val="Calibri"/>
      <family val="2"/>
      <charset val="204"/>
      <scheme val="minor"/>
    </font>
    <font>
      <i/>
      <sz val="11"/>
      <color theme="0" tint="-0.34998626667073579"/>
      <name val="Calibri"/>
      <family val="2"/>
      <charset val="204"/>
      <scheme val="minor"/>
    </font>
    <font>
      <sz val="11"/>
      <color theme="1"/>
      <name val="Calibri"/>
      <family val="2"/>
      <charset val="204"/>
      <scheme val="minor"/>
    </font>
    <font>
      <b/>
      <sz val="11"/>
      <color theme="1"/>
      <name val="Calibri"/>
      <family val="2"/>
      <charset val="204"/>
      <scheme val="minor"/>
    </font>
    <font>
      <sz val="8"/>
      <name val="Calibri"/>
      <family val="2"/>
      <scheme val="minor"/>
    </font>
    <font>
      <i/>
      <sz val="11"/>
      <color theme="1"/>
      <name val="Calibri"/>
      <family val="2"/>
      <charset val="204"/>
      <scheme val="minor"/>
    </font>
    <font>
      <b/>
      <sz val="14"/>
      <color theme="5"/>
      <name val="Calibri"/>
      <family val="2"/>
      <charset val="204"/>
      <scheme val="minor"/>
    </font>
    <font>
      <sz val="12"/>
      <color theme="1"/>
      <name val="Calibri"/>
      <family val="2"/>
      <scheme val="minor"/>
    </font>
    <font>
      <b/>
      <sz val="12"/>
      <color theme="5"/>
      <name val="Calibri"/>
      <family val="2"/>
      <scheme val="minor"/>
    </font>
    <font>
      <b/>
      <sz val="11"/>
      <color rgb="FFFF0000"/>
      <name val="Calibri"/>
      <family val="2"/>
      <charset val="204"/>
      <scheme val="minor"/>
    </font>
    <font>
      <b/>
      <sz val="11"/>
      <name val="Calibri"/>
      <family val="2"/>
      <charset val="204"/>
      <scheme val="minor"/>
    </font>
    <font>
      <sz val="11"/>
      <name val="Calibri"/>
      <family val="2"/>
      <charset val="204"/>
      <scheme val="minor"/>
    </font>
    <font>
      <sz val="11"/>
      <name val="Calibri"/>
      <family val="2"/>
      <scheme val="minor"/>
    </font>
    <font>
      <b/>
      <sz val="12"/>
      <color theme="0"/>
      <name val="Arial"/>
      <family val="2"/>
      <charset val="204"/>
    </font>
    <font>
      <sz val="12"/>
      <color theme="1"/>
      <name val="Arial"/>
      <family val="2"/>
      <charset val="204"/>
    </font>
    <font>
      <sz val="11"/>
      <color theme="1"/>
      <name val="Arial"/>
      <family val="2"/>
      <charset val="204"/>
    </font>
    <font>
      <b/>
      <sz val="12"/>
      <color theme="1"/>
      <name val="Arial"/>
      <family val="2"/>
      <charset val="204"/>
    </font>
    <font>
      <sz val="12"/>
      <color theme="0"/>
      <name val="Arial"/>
      <family val="2"/>
      <charset val="204"/>
    </font>
    <font>
      <sz val="11"/>
      <color theme="0"/>
      <name val="Arial"/>
      <family val="2"/>
      <charset val="204"/>
    </font>
    <font>
      <sz val="11"/>
      <color rgb="FFFF0000"/>
      <name val="Arial"/>
      <family val="2"/>
      <charset val="204"/>
    </font>
    <font>
      <sz val="11"/>
      <name val="Arial"/>
      <family val="2"/>
      <charset val="204"/>
    </font>
    <font>
      <sz val="12"/>
      <name val="Calibri"/>
      <family val="2"/>
      <scheme val="minor"/>
    </font>
    <font>
      <b/>
      <sz val="12"/>
      <color theme="5"/>
      <name val="Arial"/>
      <family val="2"/>
      <charset val="204"/>
    </font>
    <font>
      <b/>
      <sz val="12"/>
      <color rgb="FF7030A0"/>
      <name val="Arial"/>
      <family val="2"/>
      <charset val="204"/>
    </font>
    <font>
      <b/>
      <sz val="16"/>
      <color theme="0"/>
      <name val="Arial"/>
      <family val="2"/>
      <charset val="204"/>
    </font>
    <font>
      <b/>
      <sz val="11"/>
      <color theme="1"/>
      <name val="Arial"/>
      <family val="2"/>
      <charset val="204"/>
    </font>
    <font>
      <u/>
      <sz val="11"/>
      <color theme="10"/>
      <name val="Arial"/>
      <family val="2"/>
      <charset val="204"/>
    </font>
    <font>
      <b/>
      <sz val="11"/>
      <color rgb="FFFF0000"/>
      <name val="Arial"/>
      <family val="2"/>
      <charset val="204"/>
    </font>
    <font>
      <b/>
      <sz val="16"/>
      <color theme="1"/>
      <name val="Arial"/>
      <family val="2"/>
      <charset val="204"/>
    </font>
    <font>
      <b/>
      <sz val="10"/>
      <color theme="0"/>
      <name val="Arial"/>
      <family val="2"/>
      <charset val="204"/>
    </font>
    <font>
      <i/>
      <sz val="11"/>
      <color rgb="FFFF0000"/>
      <name val="Arial"/>
      <family val="2"/>
      <charset val="204"/>
    </font>
    <font>
      <b/>
      <sz val="10"/>
      <color theme="1"/>
      <name val="Arial"/>
      <family val="2"/>
      <charset val="204"/>
    </font>
    <font>
      <sz val="10"/>
      <color theme="1"/>
      <name val="Arial"/>
      <family val="2"/>
      <charset val="204"/>
    </font>
    <font>
      <sz val="10"/>
      <color rgb="FFFF0000"/>
      <name val="Arial"/>
      <family val="2"/>
      <charset val="204"/>
    </font>
    <font>
      <sz val="14"/>
      <color theme="0"/>
      <name val="Arial"/>
      <family val="2"/>
      <charset val="204"/>
    </font>
    <font>
      <sz val="14"/>
      <name val="Arial"/>
      <family val="2"/>
      <charset val="204"/>
    </font>
    <font>
      <sz val="10"/>
      <color theme="0"/>
      <name val="Arial"/>
      <family val="2"/>
      <charset val="204"/>
    </font>
    <font>
      <sz val="16"/>
      <color theme="0"/>
      <name val="Arial"/>
      <family val="2"/>
      <charset val="204"/>
    </font>
    <font>
      <sz val="16"/>
      <color theme="1"/>
      <name val="Arial"/>
      <family val="2"/>
      <charset val="204"/>
    </font>
    <font>
      <b/>
      <sz val="11"/>
      <color theme="0"/>
      <name val="Arial"/>
      <family val="2"/>
      <charset val="204"/>
    </font>
    <font>
      <b/>
      <sz val="8"/>
      <color rgb="FFFF0000"/>
      <name val="Arial"/>
      <family val="2"/>
      <charset val="204"/>
    </font>
    <font>
      <sz val="11"/>
      <color rgb="FF542E91"/>
      <name val="Arial"/>
      <family val="2"/>
      <charset val="204"/>
    </font>
    <font>
      <b/>
      <sz val="10"/>
      <name val="Arial"/>
      <family val="2"/>
      <charset val="204"/>
    </font>
    <font>
      <sz val="10"/>
      <name val="Arial"/>
      <family val="2"/>
      <charset val="204"/>
    </font>
    <font>
      <sz val="8"/>
      <name val="Arial"/>
      <family val="2"/>
      <charset val="204"/>
    </font>
    <font>
      <b/>
      <sz val="11"/>
      <color rgb="FF000000"/>
      <name val="Arial"/>
      <family val="2"/>
      <charset val="204"/>
    </font>
    <font>
      <b/>
      <sz val="11"/>
      <name val="Arial"/>
      <family val="2"/>
      <charset val="204"/>
    </font>
    <font>
      <b/>
      <u/>
      <sz val="11"/>
      <color theme="10"/>
      <name val="Arial"/>
      <family val="2"/>
      <charset val="204"/>
    </font>
    <font>
      <sz val="11"/>
      <color rgb="FFFFFFFF"/>
      <name val="Arial"/>
      <family val="2"/>
      <charset val="204"/>
    </font>
    <font>
      <sz val="11"/>
      <color rgb="FF000000"/>
      <name val="Arial"/>
      <family val="2"/>
      <charset val="204"/>
    </font>
    <font>
      <b/>
      <sz val="11"/>
      <color rgb="FFFFFFFF"/>
      <name val="Arial"/>
      <family val="2"/>
      <charset val="204"/>
    </font>
    <font>
      <b/>
      <sz val="12"/>
      <color rgb="FFFFFFFF"/>
      <name val="Arial"/>
      <family val="2"/>
      <charset val="204"/>
    </font>
    <font>
      <sz val="10"/>
      <color rgb="FF000000"/>
      <name val="Arial"/>
      <family val="2"/>
      <charset val="204"/>
    </font>
    <font>
      <b/>
      <sz val="10"/>
      <color rgb="FF000000"/>
      <name val="Arial"/>
      <family val="2"/>
      <charset val="204"/>
    </font>
    <font>
      <sz val="12"/>
      <color rgb="FFFFFFFF"/>
      <name val="Arial"/>
      <family val="2"/>
      <charset val="204"/>
    </font>
    <font>
      <b/>
      <sz val="10"/>
      <color rgb="FFFF0000"/>
      <name val="Arial"/>
      <family val="2"/>
      <charset val="204"/>
    </font>
    <font>
      <i/>
      <sz val="10"/>
      <color theme="1"/>
      <name val="Arial"/>
      <family val="2"/>
      <charset val="204"/>
    </font>
    <font>
      <b/>
      <sz val="11"/>
      <color rgb="FF542E91"/>
      <name val="Arial"/>
      <family val="2"/>
      <charset val="204"/>
    </font>
    <font>
      <b/>
      <sz val="11"/>
      <color rgb="FF7030A0"/>
      <name val="Arial"/>
      <family val="2"/>
      <charset val="204"/>
    </font>
    <font>
      <sz val="8"/>
      <color rgb="FFFF0000"/>
      <name val="Calibri"/>
      <family val="2"/>
      <scheme val="minor"/>
    </font>
    <font>
      <sz val="10"/>
      <color rgb="FFFF0000"/>
      <name val="Calibri"/>
      <family val="2"/>
      <scheme val="minor"/>
    </font>
    <font>
      <sz val="11"/>
      <color rgb="FF542E91"/>
      <name val="Calibri"/>
      <family val="2"/>
      <scheme val="minor"/>
    </font>
    <font>
      <sz val="11"/>
      <color rgb="FF0070C0"/>
      <name val="Calibri"/>
      <family val="2"/>
      <scheme val="minor"/>
    </font>
    <font>
      <i/>
      <sz val="11"/>
      <color rgb="FF0070C0"/>
      <name val="Calibri"/>
      <family val="2"/>
      <scheme val="minor"/>
    </font>
    <font>
      <sz val="14"/>
      <color theme="1"/>
      <name val="Calibri"/>
      <family val="2"/>
      <scheme val="minor"/>
    </font>
    <font>
      <sz val="11"/>
      <color rgb="FF7030A0"/>
      <name val="Arial"/>
      <family val="2"/>
      <charset val="204"/>
    </font>
    <font>
      <i/>
      <sz val="9"/>
      <color theme="1"/>
      <name val="Arial"/>
      <family val="2"/>
      <charset val="204"/>
    </font>
    <font>
      <i/>
      <sz val="8"/>
      <name val="Arial"/>
      <family val="2"/>
      <charset val="204"/>
    </font>
    <font>
      <b/>
      <sz val="16"/>
      <name val="Arial"/>
      <family val="2"/>
      <charset val="204"/>
    </font>
    <font>
      <b/>
      <sz val="16"/>
      <color rgb="FF000000"/>
      <name val="Arial"/>
      <family val="2"/>
      <charset val="204"/>
    </font>
    <font>
      <b/>
      <sz val="14"/>
      <color rgb="FF000000"/>
      <name val="Arial"/>
      <family val="2"/>
      <charset val="204"/>
    </font>
    <font>
      <strike/>
      <sz val="11"/>
      <color rgb="FF000000"/>
      <name val="Arial"/>
      <family val="2"/>
      <charset val="204"/>
    </font>
    <font>
      <sz val="12"/>
      <color rgb="FF000000"/>
      <name val="Arial"/>
      <family val="2"/>
      <charset val="204"/>
    </font>
    <font>
      <sz val="11"/>
      <color rgb="FF000000"/>
      <name val="Calibri"/>
      <family val="2"/>
      <scheme val="minor"/>
    </font>
  </fonts>
  <fills count="33">
    <fill>
      <patternFill patternType="none"/>
    </fill>
    <fill>
      <patternFill patternType="gray125"/>
    </fill>
    <fill>
      <patternFill patternType="solid">
        <fgColor theme="9"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542E91"/>
        <bgColor indexed="64"/>
      </patternFill>
    </fill>
    <fill>
      <patternFill patternType="solid">
        <fgColor theme="0"/>
        <bgColor indexed="64"/>
      </patternFill>
    </fill>
    <fill>
      <patternFill patternType="solid">
        <fgColor rgb="FF9896C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FFFFFF"/>
        <bgColor rgb="FF000000"/>
      </patternFill>
    </fill>
    <fill>
      <patternFill patternType="solid">
        <fgColor rgb="FF542E91"/>
        <bgColor rgb="FF000000"/>
      </patternFill>
    </fill>
    <fill>
      <patternFill patternType="solid">
        <fgColor rgb="FFD6DCE4"/>
        <bgColor rgb="FF000000"/>
      </patternFill>
    </fill>
    <fill>
      <patternFill patternType="solid">
        <fgColor rgb="FF9896C9"/>
        <bgColor rgb="FF000000"/>
      </patternFill>
    </fill>
    <fill>
      <patternFill patternType="solid">
        <fgColor rgb="FFA9D08E"/>
        <bgColor rgb="FF000000"/>
      </patternFill>
    </fill>
    <fill>
      <patternFill patternType="solid">
        <fgColor rgb="FFACB9CA"/>
        <bgColor rgb="FF000000"/>
      </patternFill>
    </fill>
    <fill>
      <patternFill patternType="solid">
        <fgColor rgb="FFEBF1DE"/>
        <bgColor rgb="FF000000"/>
      </patternFill>
    </fill>
    <fill>
      <patternFill patternType="solid">
        <fgColor theme="6" tint="0.79998168889431442"/>
        <bgColor indexed="64"/>
      </patternFill>
    </fill>
    <fill>
      <patternFill patternType="solid">
        <fgColor rgb="FFE2EFDA"/>
        <bgColor rgb="FF000000"/>
      </patternFill>
    </fill>
    <fill>
      <patternFill patternType="solid">
        <fgColor rgb="FFC6E0B4"/>
        <bgColor rgb="FF000000"/>
      </patternFill>
    </fill>
    <fill>
      <patternFill patternType="solid">
        <fgColor rgb="FFC6E0B4"/>
        <bgColor indexed="64"/>
      </patternFill>
    </fill>
    <fill>
      <patternFill patternType="solid">
        <fgColor rgb="FFA9D08E"/>
        <bgColor indexed="64"/>
      </patternFill>
    </fill>
    <fill>
      <patternFill patternType="solid">
        <fgColor rgb="FF548235"/>
        <bgColor rgb="FF000000"/>
      </patternFill>
    </fill>
    <fill>
      <patternFill patternType="solid">
        <fgColor rgb="FF548235"/>
        <bgColor indexed="64"/>
      </patternFill>
    </fill>
    <fill>
      <patternFill patternType="solid">
        <fgColor rgb="FF375623"/>
        <bgColor rgb="FF000000"/>
      </patternFill>
    </fill>
    <fill>
      <patternFill patternType="solid">
        <fgColor rgb="FF375623"/>
        <bgColor indexed="64"/>
      </patternFill>
    </fill>
    <fill>
      <patternFill patternType="solid">
        <fgColor rgb="FF7030A0"/>
        <bgColor indexed="64"/>
      </patternFill>
    </fill>
  </fills>
  <borders count="103">
    <border>
      <left/>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theme="0" tint="-0.34998626667073579"/>
      </right>
      <top/>
      <bottom style="thin">
        <color theme="0" tint="-0.34998626667073579"/>
      </bottom>
      <diagonal/>
    </border>
    <border>
      <left style="thin">
        <color theme="0" tint="-0.34998626667073579"/>
      </left>
      <right style="thin">
        <color auto="1"/>
      </right>
      <top/>
      <bottom style="thin">
        <color theme="0" tint="-0.34998626667073579"/>
      </bottom>
      <diagonal/>
    </border>
    <border>
      <left style="thin">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auto="1"/>
      </right>
      <top style="thin">
        <color theme="0" tint="-0.34998626667073579"/>
      </top>
      <bottom style="thin">
        <color theme="0" tint="-0.34998626667073579"/>
      </bottom>
      <diagonal/>
    </border>
    <border>
      <left style="thin">
        <color auto="1"/>
      </left>
      <right style="thin">
        <color theme="0" tint="-0.34998626667073579"/>
      </right>
      <top style="thin">
        <color theme="0" tint="-0.34998626667073579"/>
      </top>
      <bottom style="thin">
        <color auto="1"/>
      </bottom>
      <diagonal/>
    </border>
    <border>
      <left style="thin">
        <color theme="0" tint="-0.34998626667073579"/>
      </left>
      <right style="thin">
        <color theme="0" tint="-0.34998626667073579"/>
      </right>
      <top style="thin">
        <color theme="0" tint="-0.34998626667073579"/>
      </top>
      <bottom style="thin">
        <color auto="1"/>
      </bottom>
      <diagonal/>
    </border>
    <border>
      <left style="thin">
        <color theme="0" tint="-0.34998626667073579"/>
      </left>
      <right style="thin">
        <color auto="1"/>
      </right>
      <top style="thin">
        <color theme="0" tint="-0.34998626667073579"/>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style="thin">
        <color theme="0" tint="-0.34998626667073579"/>
      </right>
      <top style="thin">
        <color theme="0" tint="-0.34998626667073579"/>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0" tint="-0.34998626667073579"/>
      </left>
      <right/>
      <top style="thin">
        <color theme="0" tint="-0.34998626667073579"/>
      </top>
      <bottom style="thin">
        <color theme="0" tint="-0.34998626667073579"/>
      </bottom>
      <diagonal/>
    </border>
    <border>
      <left style="thin">
        <color auto="1"/>
      </left>
      <right/>
      <top style="thin">
        <color auto="1"/>
      </top>
      <bottom style="thin">
        <color theme="3" tint="0.59996337778862885"/>
      </bottom>
      <diagonal/>
    </border>
    <border>
      <left/>
      <right/>
      <top style="thin">
        <color auto="1"/>
      </top>
      <bottom style="thin">
        <color theme="3" tint="0.59996337778862885"/>
      </bottom>
      <diagonal/>
    </border>
    <border>
      <left/>
      <right style="thin">
        <color auto="1"/>
      </right>
      <top style="thin">
        <color auto="1"/>
      </top>
      <bottom style="thin">
        <color theme="3" tint="0.59996337778862885"/>
      </bottom>
      <diagonal/>
    </border>
    <border>
      <left style="thin">
        <color auto="1"/>
      </left>
      <right style="thin">
        <color theme="0" tint="-0.34998626667073579"/>
      </right>
      <top/>
      <bottom style="thin">
        <color indexed="64"/>
      </bottom>
      <diagonal/>
    </border>
    <border>
      <left style="thin">
        <color theme="0" tint="-0.34998626667073579"/>
      </left>
      <right/>
      <top/>
      <bottom style="thin">
        <color indexed="64"/>
      </bottom>
      <diagonal/>
    </border>
    <border>
      <left style="thin">
        <color theme="0" tint="-0.34998626667073579"/>
      </left>
      <right style="thin">
        <color auto="1"/>
      </right>
      <top style="thin">
        <color indexed="64"/>
      </top>
      <bottom style="thin">
        <color theme="0" tint="-0.34998626667073579"/>
      </bottom>
      <diagonal/>
    </border>
    <border>
      <left style="thin">
        <color auto="1"/>
      </left>
      <right style="thin">
        <color theme="0" tint="-0.34998626667073579"/>
      </right>
      <top style="thin">
        <color theme="3" tint="0.59996337778862885"/>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auto="1"/>
      </bottom>
      <diagonal/>
    </border>
    <border>
      <left style="thin">
        <color auto="1"/>
      </left>
      <right style="thin">
        <color auto="1"/>
      </right>
      <top/>
      <bottom/>
      <diagonal/>
    </border>
    <border>
      <left/>
      <right style="thin">
        <color auto="1"/>
      </right>
      <top style="thin">
        <color theme="0" tint="-0.34998626667073579"/>
      </top>
      <bottom/>
      <diagonal/>
    </border>
    <border>
      <left/>
      <right/>
      <top style="thin">
        <color theme="0" tint="-0.34998626667073579"/>
      </top>
      <bottom/>
      <diagonal/>
    </border>
    <border>
      <left style="thin">
        <color auto="1"/>
      </left>
      <right/>
      <top style="thin">
        <color theme="0" tint="-0.34998626667073579"/>
      </top>
      <bottom style="thin">
        <color theme="0" tint="-0.34998626667073579"/>
      </bottom>
      <diagonal/>
    </border>
    <border>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right/>
      <top style="thin">
        <color theme="0" tint="-0.34998626667073579"/>
      </top>
      <bottom style="thin">
        <color auto="1"/>
      </bottom>
      <diagonal/>
    </border>
    <border>
      <left style="thin">
        <color theme="4" tint="-0.499984740745262"/>
      </left>
      <right/>
      <top/>
      <bottom/>
      <diagonal/>
    </border>
    <border>
      <left/>
      <right style="thin">
        <color theme="1" tint="0.499984740745262"/>
      </right>
      <top/>
      <bottom/>
      <diagonal/>
    </border>
    <border>
      <left style="thin">
        <color theme="0" tint="-0.34998626667073579"/>
      </left>
      <right style="thin">
        <color indexed="64"/>
      </right>
      <top/>
      <bottom style="thin">
        <color indexed="64"/>
      </bottom>
      <diagonal/>
    </border>
    <border>
      <left style="thin">
        <color indexed="64"/>
      </left>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indexed="64"/>
      </left>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right/>
      <top style="thin">
        <color auto="1"/>
      </top>
      <bottom style="thin">
        <color rgb="FFA6A6A6"/>
      </bottom>
      <diagonal/>
    </border>
    <border>
      <left/>
      <right style="thin">
        <color rgb="FFA6A6A6"/>
      </right>
      <top style="thin">
        <color indexed="64"/>
      </top>
      <bottom style="thin">
        <color rgb="FFA6A6A6"/>
      </bottom>
      <diagonal/>
    </border>
    <border>
      <left style="thin">
        <color rgb="FFA6A6A6"/>
      </left>
      <right style="medium">
        <color indexed="64"/>
      </right>
      <top style="thin">
        <color indexed="64"/>
      </top>
      <bottom style="thin">
        <color rgb="FFA6A6A6"/>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auto="1"/>
      </top>
      <bottom style="thin">
        <color rgb="FFA6A6A6"/>
      </bottom>
      <diagonal/>
    </border>
    <border>
      <left/>
      <right style="medium">
        <color indexed="64"/>
      </right>
      <top style="thin">
        <color auto="1"/>
      </top>
      <bottom style="thin">
        <color rgb="FFA6A6A6"/>
      </bottom>
      <diagonal/>
    </border>
    <border>
      <left style="medium">
        <color indexed="64"/>
      </left>
      <right/>
      <top style="thin">
        <color auto="1"/>
      </top>
      <bottom style="thin">
        <color rgb="FFACB9CA"/>
      </bottom>
      <diagonal/>
    </border>
    <border>
      <left/>
      <right/>
      <top style="thin">
        <color auto="1"/>
      </top>
      <bottom style="thin">
        <color rgb="FFACB9CA"/>
      </bottom>
      <diagonal/>
    </border>
    <border>
      <left/>
      <right style="medium">
        <color indexed="64"/>
      </right>
      <top style="thin">
        <color auto="1"/>
      </top>
      <bottom style="thin">
        <color rgb="FFACB9CA"/>
      </bottom>
      <diagonal/>
    </border>
    <border>
      <left style="thin">
        <color indexed="64"/>
      </left>
      <right style="thin">
        <color indexed="64"/>
      </right>
      <top/>
      <bottom style="thin">
        <color theme="0" tint="-0.34998626667073579"/>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rgb="FFA6A6A6"/>
      </top>
      <bottom/>
      <diagonal/>
    </border>
    <border>
      <left/>
      <right style="thin">
        <color indexed="64"/>
      </right>
      <top/>
      <bottom style="medium">
        <color indexed="64"/>
      </bottom>
      <diagonal/>
    </border>
    <border>
      <left style="thin">
        <color theme="0" tint="-0.34998626667073579"/>
      </left>
      <right style="thin">
        <color theme="0" tint="-0.34998626667073579"/>
      </right>
      <top/>
      <bottom style="thin">
        <color auto="1"/>
      </bottom>
      <diagonal/>
    </border>
    <border>
      <left style="thin">
        <color theme="0" tint="-0.34998626667073579"/>
      </left>
      <right style="thin">
        <color theme="0" tint="-0.34998626667073579"/>
      </right>
      <top/>
      <bottom style="thin">
        <color theme="0" tint="-0.34998626667073579"/>
      </bottom>
      <diagonal/>
    </border>
    <border>
      <left style="thin">
        <color rgb="FF7030A0"/>
      </left>
      <right/>
      <top style="thin">
        <color rgb="FF7030A0"/>
      </top>
      <bottom style="thin">
        <color rgb="FF7030A0"/>
      </bottom>
      <diagonal/>
    </border>
    <border>
      <left/>
      <right/>
      <top style="thin">
        <color rgb="FF7030A0"/>
      </top>
      <bottom style="thin">
        <color rgb="FF7030A0"/>
      </bottom>
      <diagonal/>
    </border>
    <border>
      <left/>
      <right style="thin">
        <color rgb="FF7030A0"/>
      </right>
      <top style="thin">
        <color rgb="FF7030A0"/>
      </top>
      <bottom style="thin">
        <color rgb="FF7030A0"/>
      </bottom>
      <diagonal/>
    </border>
    <border>
      <left/>
      <right/>
      <top style="thin">
        <color rgb="FF7030A0"/>
      </top>
      <bottom/>
      <diagonal/>
    </border>
    <border>
      <left/>
      <right style="thin">
        <color rgb="FF7030A0"/>
      </right>
      <top style="thin">
        <color rgb="FF7030A0"/>
      </top>
      <bottom/>
      <diagonal/>
    </border>
    <border>
      <left/>
      <right/>
      <top/>
      <bottom style="thin">
        <color rgb="FF7030A0"/>
      </bottom>
      <diagonal/>
    </border>
    <border>
      <left/>
      <right style="thin">
        <color rgb="FF7030A0"/>
      </right>
      <top/>
      <bottom style="thin">
        <color rgb="FF7030A0"/>
      </bottom>
      <diagonal/>
    </border>
    <border>
      <left/>
      <right style="thin">
        <color rgb="FF7030A0"/>
      </right>
      <top/>
      <bottom/>
      <diagonal/>
    </border>
  </borders>
  <cellStyleXfs count="5">
    <xf numFmtId="0" fontId="0" fillId="0" borderId="0"/>
    <xf numFmtId="9" fontId="1" fillId="0" borderId="0" applyFont="0" applyFill="0" applyBorder="0" applyAlignment="0" applyProtection="0"/>
    <xf numFmtId="0" fontId="5" fillId="0" borderId="0" applyNumberFormat="0" applyFill="0" applyBorder="0" applyAlignment="0" applyProtection="0"/>
    <xf numFmtId="44" fontId="1" fillId="0" borderId="0" applyFont="0" applyFill="0" applyBorder="0" applyAlignment="0" applyProtection="0"/>
    <xf numFmtId="0" fontId="7" fillId="0" borderId="0"/>
  </cellStyleXfs>
  <cellXfs count="702">
    <xf numFmtId="0" fontId="0" fillId="0" borderId="0" xfId="0"/>
    <xf numFmtId="0" fontId="3" fillId="0" borderId="0" xfId="0" applyFont="1"/>
    <xf numFmtId="0" fontId="0" fillId="0" borderId="0" xfId="0" applyProtection="1">
      <protection locked="0"/>
    </xf>
    <xf numFmtId="0" fontId="5" fillId="0" borderId="0" xfId="2" applyAlignment="1">
      <alignment wrapText="1"/>
    </xf>
    <xf numFmtId="0" fontId="0" fillId="0" borderId="0" xfId="0" applyAlignment="1">
      <alignment vertical="center"/>
    </xf>
    <xf numFmtId="0" fontId="9" fillId="0" borderId="0" xfId="0" applyFont="1"/>
    <xf numFmtId="0" fontId="11" fillId="0" borderId="0" xfId="0" applyFont="1"/>
    <xf numFmtId="0" fontId="0" fillId="10" borderId="0" xfId="0" applyFill="1" applyAlignment="1" applyProtection="1">
      <alignment vertical="center"/>
      <protection locked="0"/>
    </xf>
    <xf numFmtId="0" fontId="13" fillId="0" borderId="0" xfId="0" applyFont="1" applyAlignment="1">
      <alignment wrapText="1"/>
    </xf>
    <xf numFmtId="0" fontId="0" fillId="0" borderId="0" xfId="0" applyAlignment="1">
      <alignment wrapText="1"/>
    </xf>
    <xf numFmtId="0" fontId="14" fillId="10" borderId="0" xfId="0" applyFont="1" applyFill="1" applyAlignment="1" applyProtection="1">
      <alignment vertical="center"/>
      <protection locked="0"/>
    </xf>
    <xf numFmtId="0" fontId="0" fillId="10" borderId="0" xfId="0" applyFill="1" applyAlignment="1" applyProtection="1">
      <alignment horizontal="left" vertical="center"/>
      <protection locked="0"/>
    </xf>
    <xf numFmtId="165" fontId="0" fillId="0" borderId="0" xfId="0" applyNumberFormat="1"/>
    <xf numFmtId="0" fontId="0" fillId="0" borderId="0" xfId="0" applyAlignment="1">
      <alignment horizontal="center"/>
    </xf>
    <xf numFmtId="0" fontId="0" fillId="0" borderId="0" xfId="0" applyAlignment="1" applyProtection="1">
      <alignment vertical="center"/>
      <protection locked="0"/>
    </xf>
    <xf numFmtId="0" fontId="0" fillId="0" borderId="0" xfId="0" applyAlignment="1">
      <alignment vertical="top"/>
    </xf>
    <xf numFmtId="0" fontId="2" fillId="0" borderId="0" xfId="0" applyFont="1"/>
    <xf numFmtId="0" fontId="0" fillId="13" borderId="0" xfId="0" applyFill="1"/>
    <xf numFmtId="0" fontId="2" fillId="10" borderId="0" xfId="0" applyFont="1" applyFill="1" applyAlignment="1" applyProtection="1">
      <alignment vertical="center"/>
      <protection locked="0"/>
    </xf>
    <xf numFmtId="49" fontId="2" fillId="10" borderId="0" xfId="0" applyNumberFormat="1" applyFont="1" applyFill="1" applyAlignment="1" applyProtection="1">
      <alignment vertical="center"/>
      <protection locked="0"/>
    </xf>
    <xf numFmtId="0" fontId="11" fillId="0" borderId="0" xfId="0" applyFont="1" applyAlignment="1">
      <alignment horizontal="center" vertical="center"/>
    </xf>
    <xf numFmtId="0" fontId="15" fillId="10" borderId="0" xfId="0" applyFont="1" applyFill="1" applyAlignment="1" applyProtection="1">
      <alignment vertical="center"/>
      <protection locked="0"/>
    </xf>
    <xf numFmtId="0" fontId="16" fillId="10" borderId="0" xfId="0" applyFont="1" applyFill="1" applyAlignment="1" applyProtection="1">
      <alignment vertical="center"/>
      <protection locked="0"/>
    </xf>
    <xf numFmtId="0" fontId="15" fillId="10" borderId="0" xfId="0" applyFont="1" applyFill="1" applyAlignment="1" applyProtection="1">
      <alignment horizontal="left" vertical="top" wrapText="1"/>
      <protection locked="0"/>
    </xf>
    <xf numFmtId="0" fontId="15" fillId="10" borderId="0" xfId="0" applyFont="1" applyFill="1" applyAlignment="1" applyProtection="1">
      <alignment horizontal="right" vertical="center"/>
      <protection locked="0"/>
    </xf>
    <xf numFmtId="0" fontId="15" fillId="10" borderId="0" xfId="0" applyFont="1" applyFill="1" applyAlignment="1" applyProtection="1">
      <alignment horizontal="right" vertical="top" wrapText="1"/>
      <protection locked="0"/>
    </xf>
    <xf numFmtId="0" fontId="15" fillId="10" borderId="0" xfId="0" applyFont="1" applyFill="1" applyAlignment="1" applyProtection="1">
      <alignment horizontal="left" vertical="top"/>
      <protection locked="0"/>
    </xf>
    <xf numFmtId="0" fontId="15" fillId="10" borderId="14" xfId="0" applyFont="1" applyFill="1" applyBorder="1" applyAlignment="1" applyProtection="1">
      <alignment vertical="center"/>
      <protection locked="0"/>
    </xf>
    <xf numFmtId="0" fontId="0" fillId="0" borderId="0" xfId="0" applyAlignment="1">
      <alignment horizontal="left" vertical="center"/>
    </xf>
    <xf numFmtId="49" fontId="0" fillId="0" borderId="0" xfId="0" applyNumberFormat="1"/>
    <xf numFmtId="49" fontId="0" fillId="10" borderId="0" xfId="0" applyNumberFormat="1" applyFill="1" applyAlignment="1" applyProtection="1">
      <alignment vertical="center"/>
      <protection locked="0"/>
    </xf>
    <xf numFmtId="0" fontId="10" fillId="0" borderId="0" xfId="0" applyFont="1"/>
    <xf numFmtId="0" fontId="13" fillId="0" borderId="0" xfId="0" applyFont="1" applyAlignment="1">
      <alignment horizontal="center" wrapText="1"/>
    </xf>
    <xf numFmtId="0" fontId="6" fillId="0" borderId="0" xfId="0" applyFont="1"/>
    <xf numFmtId="0" fontId="20" fillId="0" borderId="0" xfId="0" applyFont="1"/>
    <xf numFmtId="0" fontId="0" fillId="10" borderId="0" xfId="0" applyFill="1"/>
    <xf numFmtId="0" fontId="0" fillId="32" borderId="0" xfId="0" applyFill="1"/>
    <xf numFmtId="0" fontId="15" fillId="10" borderId="14" xfId="0" applyFont="1" applyFill="1" applyBorder="1" applyAlignment="1" applyProtection="1">
      <alignment vertical="center" wrapText="1"/>
      <protection locked="0"/>
    </xf>
    <xf numFmtId="0" fontId="6" fillId="0" borderId="0" xfId="0" applyFont="1" applyAlignment="1">
      <alignment vertical="center" wrapText="1"/>
    </xf>
    <xf numFmtId="0" fontId="6" fillId="10" borderId="0" xfId="0" applyFont="1" applyFill="1" applyAlignment="1" applyProtection="1">
      <alignment vertical="center"/>
      <protection locked="0"/>
    </xf>
    <xf numFmtId="0" fontId="15" fillId="10" borderId="0" xfId="0" applyFont="1" applyFill="1" applyAlignment="1" applyProtection="1">
      <alignment horizontal="left" vertical="center"/>
      <protection locked="0"/>
    </xf>
    <xf numFmtId="0" fontId="4" fillId="10" borderId="0" xfId="0" applyFont="1" applyFill="1" applyAlignment="1" applyProtection="1">
      <alignment horizontal="left" vertical="top" wrapText="1"/>
      <protection locked="0"/>
    </xf>
    <xf numFmtId="0" fontId="23" fillId="10" borderId="96" xfId="0" applyFont="1" applyFill="1" applyBorder="1" applyAlignment="1" applyProtection="1">
      <alignment vertical="center"/>
      <protection locked="0"/>
    </xf>
    <xf numFmtId="0" fontId="23" fillId="10" borderId="97" xfId="0" applyFont="1" applyFill="1" applyBorder="1" applyAlignment="1" applyProtection="1">
      <alignment vertical="center"/>
      <protection locked="0"/>
    </xf>
    <xf numFmtId="0" fontId="23" fillId="10" borderId="98" xfId="0" applyFont="1" applyFill="1" applyBorder="1" applyAlignment="1" applyProtection="1">
      <alignment vertical="center"/>
      <protection locked="0"/>
    </xf>
    <xf numFmtId="0" fontId="23" fillId="10" borderId="100" xfId="0" applyFont="1" applyFill="1" applyBorder="1" applyAlignment="1" applyProtection="1">
      <alignment vertical="center"/>
      <protection locked="0"/>
    </xf>
    <xf numFmtId="0" fontId="23" fillId="10" borderId="99" xfId="0" applyFont="1" applyFill="1" applyBorder="1" applyAlignment="1" applyProtection="1">
      <alignment vertical="center"/>
      <protection locked="0"/>
    </xf>
    <xf numFmtId="0" fontId="23" fillId="10" borderId="0" xfId="0" applyFont="1" applyFill="1" applyAlignment="1" applyProtection="1">
      <alignment vertical="center"/>
      <protection locked="0"/>
    </xf>
    <xf numFmtId="0" fontId="23" fillId="10" borderId="102" xfId="0" applyFont="1" applyFill="1" applyBorder="1" applyAlignment="1" applyProtection="1">
      <alignment vertical="center"/>
      <protection locked="0"/>
    </xf>
    <xf numFmtId="0" fontId="24" fillId="10" borderId="0" xfId="0" applyFont="1" applyFill="1" applyAlignment="1" applyProtection="1">
      <alignment horizontal="left" vertical="top"/>
      <protection locked="0"/>
    </xf>
    <xf numFmtId="0" fontId="30" fillId="10" borderId="0" xfId="0" applyFont="1" applyFill="1" applyAlignment="1" applyProtection="1">
      <alignment vertical="center"/>
      <protection locked="0"/>
    </xf>
    <xf numFmtId="0" fontId="24" fillId="10" borderId="0" xfId="0" applyFont="1" applyFill="1" applyAlignment="1" applyProtection="1">
      <alignment vertical="center"/>
      <protection locked="0"/>
    </xf>
    <xf numFmtId="0" fontId="31" fillId="10" borderId="0" xfId="0" applyFont="1" applyFill="1" applyAlignment="1" applyProtection="1">
      <alignment horizontal="right" vertical="center"/>
      <protection locked="0"/>
    </xf>
    <xf numFmtId="0" fontId="31" fillId="10" borderId="0" xfId="0" applyFont="1" applyFill="1" applyAlignment="1" applyProtection="1">
      <alignment vertical="center"/>
      <protection locked="0"/>
    </xf>
    <xf numFmtId="0" fontId="33" fillId="0" borderId="0" xfId="0" applyFont="1" applyProtection="1">
      <protection locked="0"/>
    </xf>
    <xf numFmtId="0" fontId="23" fillId="10" borderId="0" xfId="0" applyFont="1" applyFill="1" applyAlignment="1" applyProtection="1">
      <alignment vertical="center" wrapText="1"/>
      <protection locked="0"/>
    </xf>
    <xf numFmtId="0" fontId="23" fillId="0" borderId="0" xfId="0" applyFont="1"/>
    <xf numFmtId="0" fontId="23" fillId="0" borderId="0" xfId="0" applyFont="1" applyAlignment="1">
      <alignment horizontal="center" vertical="center"/>
    </xf>
    <xf numFmtId="49" fontId="23" fillId="0" borderId="0" xfId="0" applyNumberFormat="1" applyFont="1" applyAlignment="1">
      <alignment horizontal="left" vertical="top" wrapText="1"/>
    </xf>
    <xf numFmtId="0" fontId="38" fillId="0" borderId="0" xfId="0" applyFont="1"/>
    <xf numFmtId="0" fontId="21" fillId="0" borderId="0" xfId="0" applyFont="1" applyAlignment="1" applyProtection="1">
      <alignment horizontal="center" vertical="center"/>
      <protection locked="0"/>
    </xf>
    <xf numFmtId="0" fontId="33" fillId="0" borderId="0" xfId="0" applyFont="1"/>
    <xf numFmtId="0" fontId="23" fillId="0" borderId="0" xfId="0" applyFont="1" applyAlignment="1">
      <alignment horizontal="left" vertical="top"/>
    </xf>
    <xf numFmtId="0" fontId="23" fillId="0" borderId="0" xfId="0" applyFont="1" applyAlignment="1">
      <alignment vertical="center"/>
    </xf>
    <xf numFmtId="0" fontId="33" fillId="0" borderId="48" xfId="0" applyFont="1" applyBorder="1" applyAlignment="1">
      <alignment vertical="center"/>
    </xf>
    <xf numFmtId="0" fontId="23" fillId="9" borderId="21" xfId="0" applyFont="1" applyFill="1" applyBorder="1"/>
    <xf numFmtId="0" fontId="23" fillId="0" borderId="48" xfId="0" applyFont="1" applyBorder="1"/>
    <xf numFmtId="0" fontId="23" fillId="15" borderId="21" xfId="0" applyFont="1" applyFill="1" applyBorder="1"/>
    <xf numFmtId="0" fontId="23" fillId="0" borderId="21" xfId="0" applyFont="1" applyBorder="1"/>
    <xf numFmtId="0" fontId="40" fillId="4" borderId="3" xfId="0" applyFont="1" applyFill="1" applyBorder="1"/>
    <xf numFmtId="0" fontId="40" fillId="4" borderId="4" xfId="0" applyFont="1" applyFill="1" applyBorder="1"/>
    <xf numFmtId="0" fontId="40" fillId="4" borderId="5" xfId="0" applyFont="1" applyFill="1" applyBorder="1"/>
    <xf numFmtId="0" fontId="41" fillId="4" borderId="16" xfId="0" applyFont="1" applyFill="1" applyBorder="1"/>
    <xf numFmtId="0" fontId="41" fillId="4" borderId="17" xfId="0" applyFont="1" applyFill="1" applyBorder="1"/>
    <xf numFmtId="0" fontId="27" fillId="0" borderId="0" xfId="0" applyFont="1"/>
    <xf numFmtId="0" fontId="40" fillId="4" borderId="13" xfId="0" applyFont="1" applyFill="1" applyBorder="1" applyAlignment="1">
      <alignment vertical="center"/>
    </xf>
    <xf numFmtId="0" fontId="44" fillId="4" borderId="14" xfId="0" applyFont="1" applyFill="1" applyBorder="1" applyAlignment="1">
      <alignment horizontal="right" vertical="center"/>
    </xf>
    <xf numFmtId="0" fontId="40" fillId="4" borderId="14" xfId="0" applyFont="1" applyFill="1" applyBorder="1" applyAlignment="1">
      <alignment horizontal="left" vertical="center"/>
    </xf>
    <xf numFmtId="0" fontId="40" fillId="4" borderId="15" xfId="0" applyFont="1" applyFill="1" applyBorder="1" applyAlignment="1">
      <alignment vertical="center"/>
    </xf>
    <xf numFmtId="0" fontId="45" fillId="9" borderId="20" xfId="0" applyFont="1" applyFill="1" applyBorder="1" applyAlignment="1">
      <alignment vertical="center"/>
    </xf>
    <xf numFmtId="0" fontId="45" fillId="9" borderId="4" xfId="0" applyFont="1" applyFill="1" applyBorder="1" applyAlignment="1">
      <alignment horizontal="center" vertical="center"/>
    </xf>
    <xf numFmtId="0" fontId="45" fillId="9" borderId="4" xfId="0" applyFont="1" applyFill="1" applyBorder="1" applyAlignment="1">
      <alignment horizontal="left" vertical="center"/>
    </xf>
    <xf numFmtId="0" fontId="26" fillId="9" borderId="4" xfId="0" applyFont="1" applyFill="1" applyBorder="1" applyAlignment="1">
      <alignment vertical="center"/>
    </xf>
    <xf numFmtId="0" fontId="26" fillId="9" borderId="5" xfId="0" applyFont="1" applyFill="1" applyBorder="1" applyAlignment="1">
      <alignment vertical="center"/>
    </xf>
    <xf numFmtId="0" fontId="23" fillId="0" borderId="19" xfId="0" applyFont="1" applyBorder="1" applyAlignment="1">
      <alignment vertical="center"/>
    </xf>
    <xf numFmtId="0" fontId="46" fillId="0" borderId="19" xfId="0" applyFont="1" applyBorder="1" applyAlignment="1">
      <alignment vertical="center"/>
    </xf>
    <xf numFmtId="0" fontId="23" fillId="4" borderId="16" xfId="0" applyFont="1" applyFill="1" applyBorder="1" applyAlignment="1">
      <alignment vertical="center"/>
    </xf>
    <xf numFmtId="0" fontId="23" fillId="4" borderId="0" xfId="0" applyFont="1" applyFill="1" applyAlignment="1">
      <alignment vertical="center"/>
    </xf>
    <xf numFmtId="0" fontId="46" fillId="4" borderId="0" xfId="0" applyFont="1" applyFill="1" applyAlignment="1">
      <alignment vertical="center"/>
    </xf>
    <xf numFmtId="0" fontId="23" fillId="4" borderId="17" xfId="0" applyFont="1" applyFill="1" applyBorder="1" applyAlignment="1">
      <alignment vertical="center"/>
    </xf>
    <xf numFmtId="0" fontId="26" fillId="11" borderId="0" xfId="0" applyFont="1" applyFill="1" applyAlignment="1">
      <alignment horizontal="center" vertical="center"/>
    </xf>
    <xf numFmtId="0" fontId="25" fillId="11" borderId="0" xfId="0" applyFont="1" applyFill="1" applyAlignment="1">
      <alignment vertical="center"/>
    </xf>
    <xf numFmtId="0" fontId="47" fillId="11" borderId="0" xfId="0" applyFont="1" applyFill="1" applyAlignment="1">
      <alignment vertical="center"/>
    </xf>
    <xf numFmtId="0" fontId="40" fillId="3" borderId="3" xfId="0" applyFont="1" applyFill="1" applyBorder="1" applyAlignment="1">
      <alignment vertical="center"/>
    </xf>
    <xf numFmtId="0" fontId="40" fillId="3" borderId="4" xfId="0" applyFont="1" applyFill="1" applyBorder="1" applyAlignment="1">
      <alignment horizontal="center" vertical="center" wrapText="1"/>
    </xf>
    <xf numFmtId="0" fontId="40" fillId="3" borderId="5" xfId="0" applyFont="1" applyFill="1" applyBorder="1" applyAlignment="1">
      <alignment horizontal="center" vertical="center"/>
    </xf>
    <xf numFmtId="0" fontId="40" fillId="0" borderId="6" xfId="0" applyFont="1" applyBorder="1" applyAlignment="1">
      <alignment horizontal="center" vertical="center"/>
    </xf>
    <xf numFmtId="0" fontId="40" fillId="0" borderId="94" xfId="0" applyFont="1" applyBorder="1" applyAlignment="1" applyProtection="1">
      <alignment horizontal="center" vertical="center"/>
      <protection locked="0"/>
    </xf>
    <xf numFmtId="165" fontId="40" fillId="0" borderId="22" xfId="1" applyNumberFormat="1" applyFont="1" applyBorder="1" applyAlignment="1" applyProtection="1">
      <alignment horizontal="center" vertical="center"/>
      <protection locked="0"/>
    </xf>
    <xf numFmtId="2" fontId="40" fillId="0" borderId="31" xfId="0" applyNumberFormat="1" applyFont="1" applyBorder="1" applyAlignment="1" applyProtection="1">
      <alignment horizontal="center" vertical="center"/>
      <protection locked="0"/>
    </xf>
    <xf numFmtId="164" fontId="40" fillId="0" borderId="7" xfId="0" applyNumberFormat="1" applyFont="1" applyBorder="1" applyAlignment="1">
      <alignment vertical="center"/>
    </xf>
    <xf numFmtId="0" fontId="40" fillId="0" borderId="8" xfId="0" applyFont="1" applyBorder="1" applyAlignment="1">
      <alignment horizontal="center" vertical="center"/>
    </xf>
    <xf numFmtId="0" fontId="40" fillId="0" borderId="93" xfId="0" applyFont="1" applyBorder="1" applyAlignment="1" applyProtection="1">
      <alignment horizontal="center" vertical="center"/>
      <protection locked="0"/>
    </xf>
    <xf numFmtId="165" fontId="40" fillId="0" borderId="33" xfId="1" applyNumberFormat="1" applyFont="1" applyBorder="1" applyAlignment="1" applyProtection="1">
      <alignment horizontal="center" vertical="center"/>
      <protection locked="0"/>
    </xf>
    <xf numFmtId="164" fontId="40" fillId="0" borderId="43" xfId="0" applyNumberFormat="1" applyFont="1" applyBorder="1" applyAlignment="1">
      <alignment vertical="center"/>
    </xf>
    <xf numFmtId="0" fontId="40" fillId="8" borderId="20" xfId="0" applyFont="1" applyFill="1" applyBorder="1" applyAlignment="1">
      <alignment vertical="center"/>
    </xf>
    <xf numFmtId="0" fontId="40" fillId="8" borderId="19" xfId="0" applyFont="1" applyFill="1" applyBorder="1" applyAlignment="1">
      <alignment horizontal="right" vertical="center"/>
    </xf>
    <xf numFmtId="164" fontId="48" fillId="8" borderId="19" xfId="0" applyNumberFormat="1" applyFont="1" applyFill="1" applyBorder="1" applyAlignment="1">
      <alignment vertical="center" wrapText="1"/>
    </xf>
    <xf numFmtId="164" fontId="39" fillId="8" borderId="21" xfId="0" applyNumberFormat="1" applyFont="1" applyFill="1" applyBorder="1" applyAlignment="1">
      <alignment vertical="center"/>
    </xf>
    <xf numFmtId="0" fontId="40" fillId="4" borderId="0" xfId="0" applyFont="1" applyFill="1" applyAlignment="1">
      <alignment vertical="center"/>
    </xf>
    <xf numFmtId="0" fontId="39" fillId="4" borderId="0" xfId="0" applyFont="1" applyFill="1" applyAlignment="1">
      <alignment vertical="center"/>
    </xf>
    <xf numFmtId="0" fontId="23" fillId="0" borderId="4" xfId="0" applyFont="1" applyBorder="1" applyAlignment="1">
      <alignment vertical="center"/>
    </xf>
    <xf numFmtId="0" fontId="40" fillId="0" borderId="4" xfId="0" applyFont="1" applyBorder="1" applyAlignment="1">
      <alignment vertical="center"/>
    </xf>
    <xf numFmtId="0" fontId="39" fillId="0" borderId="4" xfId="0" applyFont="1" applyBorder="1" applyAlignment="1">
      <alignment vertical="center"/>
    </xf>
    <xf numFmtId="0" fontId="45" fillId="9" borderId="19" xfId="0" applyFont="1" applyFill="1" applyBorder="1" applyAlignment="1">
      <alignment horizontal="center" vertical="center"/>
    </xf>
    <xf numFmtId="0" fontId="45" fillId="9" borderId="19" xfId="0" applyFont="1" applyFill="1" applyBorder="1" applyAlignment="1">
      <alignment vertical="center"/>
    </xf>
    <xf numFmtId="0" fontId="26" fillId="9" borderId="19" xfId="0" applyFont="1" applyFill="1" applyBorder="1" applyAlignment="1">
      <alignment vertical="center"/>
    </xf>
    <xf numFmtId="0" fontId="49" fillId="9" borderId="19" xfId="0" applyFont="1" applyFill="1" applyBorder="1" applyAlignment="1">
      <alignment vertical="center"/>
    </xf>
    <xf numFmtId="0" fontId="26" fillId="9" borderId="21" xfId="0" applyFont="1" applyFill="1" applyBorder="1" applyAlignment="1">
      <alignment vertical="center"/>
    </xf>
    <xf numFmtId="0" fontId="23" fillId="4" borderId="3" xfId="0" applyFont="1" applyFill="1" applyBorder="1" applyAlignment="1">
      <alignment vertical="center"/>
    </xf>
    <xf numFmtId="0" fontId="23" fillId="4" borderId="4" xfId="0" applyFont="1" applyFill="1" applyBorder="1" applyAlignment="1">
      <alignment vertical="center"/>
    </xf>
    <xf numFmtId="0" fontId="46" fillId="4" borderId="4" xfId="0" applyFont="1" applyFill="1" applyBorder="1" applyAlignment="1">
      <alignment vertical="center"/>
    </xf>
    <xf numFmtId="0" fontId="23" fillId="4" borderId="5" xfId="0" applyFont="1" applyFill="1" applyBorder="1" applyAlignment="1">
      <alignment vertical="center"/>
    </xf>
    <xf numFmtId="1" fontId="40" fillId="0" borderId="31" xfId="0" applyNumberFormat="1" applyFont="1" applyBorder="1" applyAlignment="1" applyProtection="1">
      <alignment horizontal="center" vertical="center"/>
      <protection locked="0"/>
    </xf>
    <xf numFmtId="165" fontId="40" fillId="0" borderId="31" xfId="0" applyNumberFormat="1" applyFont="1" applyBorder="1" applyAlignment="1" applyProtection="1">
      <alignment horizontal="center" vertical="center"/>
      <protection locked="0"/>
    </xf>
    <xf numFmtId="165" fontId="40" fillId="0" borderId="7" xfId="0" applyNumberFormat="1" applyFont="1" applyBorder="1" applyAlignment="1" applyProtection="1">
      <alignment vertical="center"/>
      <protection locked="0"/>
    </xf>
    <xf numFmtId="0" fontId="40" fillId="0" borderId="26" xfId="0" applyFont="1" applyBorder="1" applyAlignment="1">
      <alignment horizontal="center" vertical="center"/>
    </xf>
    <xf numFmtId="1" fontId="40" fillId="0" borderId="27" xfId="0" applyNumberFormat="1" applyFont="1" applyBorder="1" applyAlignment="1" applyProtection="1">
      <alignment horizontal="center" vertical="center"/>
      <protection locked="0"/>
    </xf>
    <xf numFmtId="165" fontId="40" fillId="0" borderId="27" xfId="0" applyNumberFormat="1" applyFont="1" applyBorder="1" applyAlignment="1" applyProtection="1">
      <alignment horizontal="center" vertical="center"/>
      <protection locked="0"/>
    </xf>
    <xf numFmtId="165" fontId="40" fillId="0" borderId="43" xfId="0" applyNumberFormat="1" applyFont="1" applyBorder="1" applyAlignment="1" applyProtection="1">
      <alignment vertical="center"/>
      <protection locked="0"/>
    </xf>
    <xf numFmtId="0" fontId="39" fillId="8" borderId="19" xfId="0" applyFont="1" applyFill="1" applyBorder="1" applyAlignment="1">
      <alignment vertical="center"/>
    </xf>
    <xf numFmtId="0" fontId="40" fillId="8" borderId="19" xfId="0" applyFont="1" applyFill="1" applyBorder="1" applyAlignment="1">
      <alignment vertical="center"/>
    </xf>
    <xf numFmtId="164" fontId="39" fillId="8" borderId="19" xfId="0" applyNumberFormat="1" applyFont="1" applyFill="1" applyBorder="1" applyAlignment="1">
      <alignment vertical="center"/>
    </xf>
    <xf numFmtId="0" fontId="23" fillId="4" borderId="13" xfId="0" applyFont="1" applyFill="1" applyBorder="1" applyAlignment="1">
      <alignment vertical="center"/>
    </xf>
    <xf numFmtId="0" fontId="23" fillId="4" borderId="14" xfId="0" applyFont="1" applyFill="1" applyBorder="1" applyAlignment="1">
      <alignment vertical="center"/>
    </xf>
    <xf numFmtId="0" fontId="23" fillId="4" borderId="15" xfId="0" applyFont="1" applyFill="1" applyBorder="1" applyAlignment="1">
      <alignment vertical="center"/>
    </xf>
    <xf numFmtId="0" fontId="40" fillId="3" borderId="4" xfId="0" applyFont="1" applyFill="1" applyBorder="1" applyAlignment="1">
      <alignment vertical="center"/>
    </xf>
    <xf numFmtId="0" fontId="40" fillId="0" borderId="31" xfId="0" applyFont="1" applyBorder="1" applyAlignment="1" applyProtection="1">
      <alignment horizontal="center" vertical="center"/>
      <protection locked="0"/>
    </xf>
    <xf numFmtId="164" fontId="40" fillId="0" borderId="31" xfId="3" applyNumberFormat="1" applyFont="1" applyBorder="1" applyAlignment="1" applyProtection="1">
      <alignment horizontal="center" vertical="center"/>
      <protection locked="0"/>
    </xf>
    <xf numFmtId="0" fontId="40" fillId="0" borderId="27" xfId="0" applyFont="1" applyBorder="1" applyAlignment="1" applyProtection="1">
      <alignment horizontal="center" vertical="center"/>
      <protection locked="0"/>
    </xf>
    <xf numFmtId="164" fontId="40" fillId="0" borderId="27" xfId="3" applyNumberFormat="1" applyFont="1" applyBorder="1" applyAlignment="1" applyProtection="1">
      <alignment horizontal="center" vertical="center"/>
      <protection locked="0"/>
    </xf>
    <xf numFmtId="3" fontId="40" fillId="0" borderId="22" xfId="0" applyNumberFormat="1" applyFont="1" applyBorder="1" applyAlignment="1" applyProtection="1">
      <alignment horizontal="center" vertical="center"/>
      <protection locked="0"/>
    </xf>
    <xf numFmtId="165" fontId="40" fillId="0" borderId="22" xfId="0" applyNumberFormat="1" applyFont="1" applyBorder="1" applyAlignment="1" applyProtection="1">
      <alignment horizontal="center" vertical="center"/>
      <protection locked="0"/>
    </xf>
    <xf numFmtId="164" fontId="40" fillId="0" borderId="9" xfId="0" applyNumberFormat="1" applyFont="1" applyBorder="1" applyAlignment="1" applyProtection="1">
      <alignment vertical="center"/>
      <protection locked="0"/>
    </xf>
    <xf numFmtId="0" fontId="40" fillId="4" borderId="14" xfId="0" applyFont="1" applyFill="1" applyBorder="1" applyAlignment="1">
      <alignment vertical="center"/>
    </xf>
    <xf numFmtId="0" fontId="40" fillId="0" borderId="0" xfId="0" applyFont="1" applyAlignment="1">
      <alignment vertical="center"/>
    </xf>
    <xf numFmtId="0" fontId="39" fillId="4" borderId="4" xfId="0" applyFont="1" applyFill="1" applyBorder="1" applyAlignment="1">
      <alignment vertical="center"/>
    </xf>
    <xf numFmtId="0" fontId="23" fillId="3" borderId="3" xfId="0" applyFont="1" applyFill="1" applyBorder="1" applyAlignment="1">
      <alignment vertical="center"/>
    </xf>
    <xf numFmtId="0" fontId="40" fillId="3" borderId="39" xfId="0" applyFont="1" applyFill="1" applyBorder="1" applyAlignment="1">
      <alignment horizontal="center" vertical="center"/>
    </xf>
    <xf numFmtId="0" fontId="40" fillId="0" borderId="22" xfId="0" applyFont="1" applyBorder="1" applyAlignment="1" applyProtection="1">
      <alignment vertical="center"/>
      <protection locked="0"/>
    </xf>
    <xf numFmtId="0" fontId="40" fillId="0" borderId="10" xfId="0" applyFont="1" applyBorder="1" applyAlignment="1">
      <alignment horizontal="center" vertical="center"/>
    </xf>
    <xf numFmtId="0" fontId="40" fillId="0" borderId="33" xfId="0" applyFont="1" applyBorder="1" applyAlignment="1" applyProtection="1">
      <alignment vertical="center"/>
      <protection locked="0"/>
    </xf>
    <xf numFmtId="0" fontId="50" fillId="4" borderId="0" xfId="0" applyFont="1" applyFill="1" applyAlignment="1">
      <alignment vertical="center"/>
    </xf>
    <xf numFmtId="0" fontId="27" fillId="4" borderId="0" xfId="0" applyFont="1" applyFill="1" applyAlignment="1">
      <alignment vertical="center"/>
    </xf>
    <xf numFmtId="0" fontId="51" fillId="3" borderId="4" xfId="0" applyFont="1" applyFill="1" applyBorder="1" applyAlignment="1">
      <alignment horizontal="center" vertical="center"/>
    </xf>
    <xf numFmtId="0" fontId="51" fillId="3" borderId="5" xfId="0" applyFont="1" applyFill="1" applyBorder="1" applyAlignment="1">
      <alignment horizontal="center" vertical="center"/>
    </xf>
    <xf numFmtId="0" fontId="40" fillId="4" borderId="16" xfId="0" applyFont="1" applyFill="1" applyBorder="1" applyAlignment="1">
      <alignment vertical="center"/>
    </xf>
    <xf numFmtId="0" fontId="40" fillId="0" borderId="13" xfId="0" applyFont="1" applyBorder="1" applyAlignment="1">
      <alignment horizontal="center" vertical="center"/>
    </xf>
    <xf numFmtId="164" fontId="51" fillId="0" borderId="11" xfId="0" applyNumberFormat="1" applyFont="1" applyBorder="1" applyAlignment="1" applyProtection="1">
      <alignment horizontal="center" vertical="center"/>
      <protection locked="0"/>
    </xf>
    <xf numFmtId="165" fontId="51" fillId="0" borderId="33" xfId="0" applyNumberFormat="1" applyFont="1" applyBorder="1" applyAlignment="1" applyProtection="1">
      <alignment horizontal="center" vertical="center"/>
      <protection locked="0"/>
    </xf>
    <xf numFmtId="164" fontId="51" fillId="0" borderId="12" xfId="0" applyNumberFormat="1" applyFont="1" applyBorder="1" applyAlignment="1" applyProtection="1">
      <alignment vertical="center"/>
      <protection locked="0"/>
    </xf>
    <xf numFmtId="0" fontId="23" fillId="3" borderId="23" xfId="0" applyFont="1" applyFill="1" applyBorder="1" applyAlignment="1">
      <alignment vertical="center"/>
    </xf>
    <xf numFmtId="0" fontId="40" fillId="3" borderId="24" xfId="0" applyFont="1" applyFill="1" applyBorder="1" applyAlignment="1">
      <alignment vertical="center"/>
    </xf>
    <xf numFmtId="0" fontId="40" fillId="3" borderId="24" xfId="0" applyFont="1" applyFill="1" applyBorder="1" applyAlignment="1" applyProtection="1">
      <alignment vertical="center"/>
      <protection locked="0"/>
    </xf>
    <xf numFmtId="0" fontId="40" fillId="3" borderId="4" xfId="0" applyFont="1" applyFill="1" applyBorder="1" applyAlignment="1" applyProtection="1">
      <alignment vertical="center"/>
      <protection locked="0"/>
    </xf>
    <xf numFmtId="0" fontId="40" fillId="3" borderId="4" xfId="0" applyFont="1" applyFill="1" applyBorder="1" applyAlignment="1" applyProtection="1">
      <alignment horizontal="center" vertical="center"/>
      <protection locked="0"/>
    </xf>
    <xf numFmtId="0" fontId="40" fillId="3" borderId="24" xfId="0" applyFont="1" applyFill="1" applyBorder="1" applyAlignment="1">
      <alignment horizontal="center" vertical="center"/>
    </xf>
    <xf numFmtId="0" fontId="40" fillId="3" borderId="25" xfId="0" applyFont="1" applyFill="1" applyBorder="1" applyAlignment="1">
      <alignment horizontal="center" vertical="center"/>
    </xf>
    <xf numFmtId="0" fontId="40" fillId="0" borderId="29" xfId="0" applyFont="1" applyBorder="1" applyAlignment="1">
      <alignment horizontal="center" vertical="center"/>
    </xf>
    <xf numFmtId="165" fontId="40" fillId="0" borderId="33" xfId="0" applyNumberFormat="1" applyFont="1" applyBorder="1" applyAlignment="1" applyProtection="1">
      <alignment horizontal="center" vertical="center"/>
      <protection locked="0"/>
    </xf>
    <xf numFmtId="3" fontId="40" fillId="0" borderId="33" xfId="0" applyNumberFormat="1" applyFont="1" applyBorder="1" applyAlignment="1" applyProtection="1">
      <alignment horizontal="center" vertical="center"/>
      <protection locked="0"/>
    </xf>
    <xf numFmtId="0" fontId="40" fillId="3" borderId="38" xfId="0" applyFont="1" applyFill="1" applyBorder="1" applyAlignment="1">
      <alignment vertical="center"/>
    </xf>
    <xf numFmtId="165" fontId="40" fillId="0" borderId="9" xfId="0" applyNumberFormat="1" applyFont="1" applyBorder="1" applyAlignment="1" applyProtection="1">
      <alignment horizontal="right" vertical="center"/>
      <protection locked="0"/>
    </xf>
    <xf numFmtId="165" fontId="40" fillId="0" borderId="12" xfId="0" applyNumberFormat="1" applyFont="1" applyBorder="1" applyAlignment="1" applyProtection="1">
      <alignment horizontal="right" vertical="center"/>
      <protection locked="0"/>
    </xf>
    <xf numFmtId="0" fontId="26" fillId="9" borderId="20" xfId="0" applyFont="1" applyFill="1" applyBorder="1" applyAlignment="1">
      <alignment vertical="center"/>
    </xf>
    <xf numFmtId="0" fontId="33" fillId="4" borderId="4" xfId="0" applyFont="1" applyFill="1" applyBorder="1" applyAlignment="1">
      <alignment vertical="center"/>
    </xf>
    <xf numFmtId="165" fontId="40" fillId="0" borderId="44" xfId="0" applyNumberFormat="1" applyFont="1" applyBorder="1" applyAlignment="1" applyProtection="1">
      <alignment horizontal="center" vertical="center"/>
      <protection locked="0"/>
    </xf>
    <xf numFmtId="165" fontId="40" fillId="0" borderId="28" xfId="0" applyNumberFormat="1" applyFont="1" applyBorder="1" applyAlignment="1" applyProtection="1">
      <alignment horizontal="right" vertical="center"/>
      <protection locked="0"/>
    </xf>
    <xf numFmtId="0" fontId="40" fillId="4" borderId="34" xfId="0" applyFont="1" applyFill="1" applyBorder="1" applyAlignment="1">
      <alignment vertical="center"/>
    </xf>
    <xf numFmtId="165" fontId="40" fillId="0" borderId="37" xfId="0" applyNumberFormat="1" applyFont="1" applyBorder="1" applyAlignment="1" applyProtection="1">
      <alignment horizontal="center" vertical="center"/>
      <protection locked="0"/>
    </xf>
    <xf numFmtId="165" fontId="40" fillId="0" borderId="9" xfId="0" applyNumberFormat="1" applyFont="1" applyBorder="1" applyAlignment="1" applyProtection="1">
      <alignment horizontal="center" vertical="center"/>
      <protection locked="0"/>
    </xf>
    <xf numFmtId="0" fontId="50" fillId="2" borderId="47" xfId="0" applyFont="1" applyFill="1" applyBorder="1" applyAlignment="1">
      <alignment vertical="center"/>
    </xf>
    <xf numFmtId="0" fontId="50" fillId="2" borderId="36" xfId="0" applyFont="1" applyFill="1" applyBorder="1" applyAlignment="1">
      <alignment vertical="center"/>
    </xf>
    <xf numFmtId="165" fontId="50" fillId="2" borderId="36" xfId="0" applyNumberFormat="1" applyFont="1" applyFill="1" applyBorder="1" applyAlignment="1">
      <alignment horizontal="right" vertical="center"/>
    </xf>
    <xf numFmtId="165" fontId="50" fillId="2" borderId="35" xfId="0" applyNumberFormat="1" applyFont="1" applyFill="1" applyBorder="1" applyAlignment="1">
      <alignment horizontal="right" vertical="center"/>
    </xf>
    <xf numFmtId="0" fontId="39" fillId="7" borderId="16" xfId="0" applyFont="1" applyFill="1" applyBorder="1" applyAlignment="1">
      <alignment vertical="center"/>
    </xf>
    <xf numFmtId="0" fontId="39" fillId="7" borderId="0" xfId="0" applyFont="1" applyFill="1" applyAlignment="1">
      <alignment vertical="center"/>
    </xf>
    <xf numFmtId="165" fontId="39" fillId="7" borderId="0" xfId="0" applyNumberFormat="1" applyFont="1" applyFill="1" applyAlignment="1">
      <alignment horizontal="right" vertical="center"/>
    </xf>
    <xf numFmtId="165" fontId="39" fillId="7" borderId="17" xfId="0" applyNumberFormat="1" applyFont="1" applyFill="1" applyBorder="1" applyAlignment="1">
      <alignment horizontal="right" vertical="center"/>
    </xf>
    <xf numFmtId="0" fontId="50" fillId="0" borderId="16" xfId="0" applyFont="1" applyBorder="1" applyAlignment="1">
      <alignment vertical="center"/>
    </xf>
    <xf numFmtId="0" fontId="50" fillId="0" borderId="0" xfId="0" applyFont="1" applyAlignment="1">
      <alignment vertical="center"/>
    </xf>
    <xf numFmtId="10" fontId="50" fillId="0" borderId="0" xfId="0" applyNumberFormat="1" applyFont="1" applyAlignment="1">
      <alignment vertical="center"/>
    </xf>
    <xf numFmtId="10" fontId="50" fillId="0" borderId="17" xfId="0" applyNumberFormat="1" applyFont="1" applyBorder="1" applyAlignment="1">
      <alignment vertical="center"/>
    </xf>
    <xf numFmtId="0" fontId="39" fillId="8" borderId="13" xfId="0" applyFont="1" applyFill="1" applyBorder="1" applyAlignment="1">
      <alignment vertical="center"/>
    </xf>
    <xf numFmtId="0" fontId="39" fillId="8" borderId="14" xfId="0" applyFont="1" applyFill="1" applyBorder="1" applyAlignment="1">
      <alignment vertical="center"/>
    </xf>
    <xf numFmtId="165" fontId="39" fillId="8" borderId="14" xfId="0" applyNumberFormat="1" applyFont="1" applyFill="1" applyBorder="1" applyAlignment="1">
      <alignment horizontal="right" vertical="center"/>
    </xf>
    <xf numFmtId="165" fontId="39" fillId="8" borderId="15" xfId="0" applyNumberFormat="1" applyFont="1" applyFill="1" applyBorder="1" applyAlignment="1">
      <alignment horizontal="right" vertical="center"/>
    </xf>
    <xf numFmtId="0" fontId="25" fillId="5" borderId="0" xfId="0" applyFont="1" applyFill="1" applyAlignment="1">
      <alignment vertical="center"/>
    </xf>
    <xf numFmtId="165" fontId="25" fillId="5" borderId="0" xfId="0" applyNumberFormat="1" applyFont="1" applyFill="1" applyAlignment="1">
      <alignment vertical="center"/>
    </xf>
    <xf numFmtId="0" fontId="40" fillId="4" borderId="17" xfId="0" applyFont="1" applyFill="1" applyBorder="1" applyAlignment="1">
      <alignment vertical="center"/>
    </xf>
    <xf numFmtId="0" fontId="25" fillId="6" borderId="0" xfId="0" applyFont="1" applyFill="1" applyAlignment="1">
      <alignment vertical="center"/>
    </xf>
    <xf numFmtId="165" fontId="25" fillId="6" borderId="0" xfId="0" applyNumberFormat="1" applyFont="1" applyFill="1" applyAlignment="1">
      <alignment vertical="center"/>
    </xf>
    <xf numFmtId="0" fontId="23" fillId="0" borderId="0" xfId="0" applyFont="1" applyProtection="1">
      <protection locked="0"/>
    </xf>
    <xf numFmtId="0" fontId="23" fillId="10" borderId="0" xfId="0" applyFont="1" applyFill="1" applyProtection="1">
      <protection locked="0"/>
    </xf>
    <xf numFmtId="2" fontId="23" fillId="0" borderId="0" xfId="0" applyNumberFormat="1" applyFont="1" applyAlignment="1" applyProtection="1">
      <alignment horizontal="center"/>
      <protection locked="0"/>
    </xf>
    <xf numFmtId="0" fontId="23" fillId="0" borderId="0" xfId="3" applyNumberFormat="1" applyFont="1" applyProtection="1">
      <protection locked="0"/>
    </xf>
    <xf numFmtId="2" fontId="23" fillId="0" borderId="0" xfId="0" applyNumberFormat="1" applyFont="1" applyProtection="1">
      <protection locked="0"/>
    </xf>
    <xf numFmtId="44" fontId="23" fillId="0" borderId="0" xfId="3" applyFont="1" applyAlignment="1" applyProtection="1">
      <alignment horizontal="center"/>
      <protection locked="0"/>
    </xf>
    <xf numFmtId="0" fontId="23" fillId="32" borderId="0" xfId="0" applyFont="1" applyFill="1"/>
    <xf numFmtId="0" fontId="23" fillId="16" borderId="0" xfId="0" applyFont="1" applyFill="1" applyProtection="1">
      <protection locked="0"/>
    </xf>
    <xf numFmtId="0" fontId="23" fillId="10" borderId="0" xfId="0" applyFont="1" applyFill="1" applyAlignment="1" applyProtection="1">
      <alignment horizontal="center"/>
      <protection locked="0"/>
    </xf>
    <xf numFmtId="2" fontId="23" fillId="10" borderId="0" xfId="0" applyNumberFormat="1" applyFont="1" applyFill="1" applyProtection="1">
      <protection locked="0"/>
    </xf>
    <xf numFmtId="0" fontId="35" fillId="12" borderId="20" xfId="0" applyFont="1" applyFill="1" applyBorder="1" applyAlignment="1" applyProtection="1">
      <alignment horizontal="right" vertical="center"/>
      <protection locked="0"/>
    </xf>
    <xf numFmtId="0" fontId="35" fillId="12" borderId="21" xfId="0" applyFont="1" applyFill="1" applyBorder="1" applyAlignment="1" applyProtection="1">
      <alignment horizontal="center" vertical="center"/>
      <protection locked="0"/>
    </xf>
    <xf numFmtId="0" fontId="27" fillId="10" borderId="0" xfId="0" applyFont="1" applyFill="1" applyProtection="1">
      <protection locked="0"/>
    </xf>
    <xf numFmtId="0" fontId="35" fillId="12" borderId="19" xfId="0" applyFont="1" applyFill="1" applyBorder="1" applyAlignment="1" applyProtection="1">
      <alignment horizontal="center" vertical="center"/>
      <protection locked="0"/>
    </xf>
    <xf numFmtId="0" fontId="35" fillId="12" borderId="21" xfId="0" applyFont="1" applyFill="1" applyBorder="1" applyAlignment="1" applyProtection="1">
      <alignment horizontal="left" vertical="center"/>
      <protection locked="0"/>
    </xf>
    <xf numFmtId="0" fontId="35" fillId="12" borderId="19" xfId="0" applyFont="1" applyFill="1" applyBorder="1" applyAlignment="1" applyProtection="1">
      <alignment horizontal="left" vertical="center"/>
      <protection locked="0"/>
    </xf>
    <xf numFmtId="0" fontId="27" fillId="0" borderId="0" xfId="0" applyFont="1" applyProtection="1">
      <protection locked="0"/>
    </xf>
    <xf numFmtId="0" fontId="33" fillId="0" borderId="0" xfId="0" applyFont="1" applyAlignment="1" applyProtection="1">
      <alignment horizontal="center" vertical="center"/>
      <protection locked="0"/>
    </xf>
    <xf numFmtId="0" fontId="53" fillId="0" borderId="65" xfId="0" applyFont="1" applyBorder="1" applyAlignment="1" applyProtection="1">
      <alignment horizontal="center" vertical="center" wrapText="1"/>
      <protection locked="0"/>
    </xf>
    <xf numFmtId="0" fontId="33" fillId="0" borderId="65" xfId="0" applyFont="1" applyBorder="1" applyAlignment="1" applyProtection="1">
      <alignment horizontal="center" vertical="center"/>
      <protection locked="0"/>
    </xf>
    <xf numFmtId="0" fontId="54" fillId="0" borderId="65" xfId="0" applyFont="1" applyBorder="1" applyAlignment="1" applyProtection="1">
      <alignment horizontal="center" vertical="center" wrapText="1"/>
      <protection locked="0"/>
    </xf>
    <xf numFmtId="4" fontId="54" fillId="0" borderId="65" xfId="0" applyNumberFormat="1" applyFont="1" applyBorder="1" applyAlignment="1" applyProtection="1">
      <alignment horizontal="center" vertical="center" wrapText="1"/>
      <protection locked="0"/>
    </xf>
    <xf numFmtId="2" fontId="55" fillId="0" borderId="65" xfId="2" applyNumberFormat="1" applyFont="1" applyFill="1" applyBorder="1" applyAlignment="1" applyProtection="1">
      <alignment horizontal="center" vertical="center" wrapText="1"/>
      <protection locked="0"/>
    </xf>
    <xf numFmtId="44" fontId="54" fillId="0" borderId="65" xfId="3" applyFont="1" applyBorder="1" applyAlignment="1" applyProtection="1">
      <alignment horizontal="center" vertical="center" wrapText="1"/>
      <protection locked="0"/>
    </xf>
    <xf numFmtId="0" fontId="56" fillId="17" borderId="0" xfId="0" applyFont="1" applyFill="1" applyAlignment="1" applyProtection="1">
      <alignment vertical="center"/>
      <protection locked="0"/>
    </xf>
    <xf numFmtId="0" fontId="56" fillId="17" borderId="53" xfId="0" applyFont="1" applyFill="1" applyBorder="1" applyAlignment="1" applyProtection="1">
      <alignment vertical="center"/>
      <protection locked="0"/>
    </xf>
    <xf numFmtId="2" fontId="56" fillId="17" borderId="0" xfId="0" applyNumberFormat="1" applyFont="1" applyFill="1" applyAlignment="1" applyProtection="1">
      <alignment horizontal="center" vertical="center"/>
      <protection locked="0"/>
    </xf>
    <xf numFmtId="0" fontId="56" fillId="17" borderId="0" xfId="3" applyNumberFormat="1" applyFont="1" applyFill="1" applyBorder="1" applyAlignment="1" applyProtection="1">
      <alignment vertical="center"/>
      <protection locked="0"/>
    </xf>
    <xf numFmtId="2" fontId="56" fillId="17" borderId="0" xfId="0" applyNumberFormat="1" applyFont="1" applyFill="1" applyAlignment="1" applyProtection="1">
      <alignment vertical="center"/>
      <protection locked="0"/>
    </xf>
    <xf numFmtId="44" fontId="56" fillId="17" borderId="0" xfId="3" applyFont="1" applyFill="1" applyBorder="1" applyAlignment="1" applyProtection="1">
      <alignment horizontal="center" vertical="center"/>
      <protection locked="0"/>
    </xf>
    <xf numFmtId="0" fontId="56" fillId="17" borderId="58" xfId="0" applyFont="1" applyFill="1" applyBorder="1" applyAlignment="1" applyProtection="1">
      <alignment vertical="center"/>
      <protection locked="0"/>
    </xf>
    <xf numFmtId="0" fontId="23" fillId="10" borderId="53" xfId="0" applyFont="1" applyFill="1" applyBorder="1" applyProtection="1">
      <protection locked="0"/>
    </xf>
    <xf numFmtId="2" fontId="23" fillId="10" borderId="0" xfId="0" applyNumberFormat="1" applyFont="1" applyFill="1" applyAlignment="1" applyProtection="1">
      <alignment horizontal="center"/>
      <protection locked="0"/>
    </xf>
    <xf numFmtId="0" fontId="23" fillId="10" borderId="0" xfId="3" applyNumberFormat="1" applyFont="1" applyFill="1" applyBorder="1" applyProtection="1">
      <protection locked="0"/>
    </xf>
    <xf numFmtId="44" fontId="23" fillId="10" borderId="0" xfId="3" applyFont="1" applyFill="1" applyBorder="1" applyAlignment="1" applyProtection="1">
      <alignment horizontal="center"/>
      <protection locked="0"/>
    </xf>
    <xf numFmtId="0" fontId="23" fillId="10" borderId="58" xfId="0" applyFont="1" applyFill="1" applyBorder="1" applyProtection="1">
      <protection locked="0"/>
    </xf>
    <xf numFmtId="0" fontId="57" fillId="18" borderId="64" xfId="0" applyFont="1" applyFill="1" applyBorder="1" applyAlignment="1" applyProtection="1">
      <alignment vertical="center"/>
      <protection locked="0"/>
    </xf>
    <xf numFmtId="0" fontId="23" fillId="18" borderId="64" xfId="0" applyFont="1" applyFill="1" applyBorder="1" applyAlignment="1" applyProtection="1">
      <alignment vertical="center"/>
      <protection locked="0"/>
    </xf>
    <xf numFmtId="0" fontId="23" fillId="18" borderId="53" xfId="0" applyFont="1" applyFill="1" applyBorder="1" applyAlignment="1" applyProtection="1">
      <alignment vertical="center"/>
      <protection locked="0"/>
    </xf>
    <xf numFmtId="0" fontId="23" fillId="18" borderId="0" xfId="0" applyFont="1" applyFill="1" applyAlignment="1" applyProtection="1">
      <alignment vertical="center"/>
      <protection locked="0"/>
    </xf>
    <xf numFmtId="2" fontId="23" fillId="18" borderId="0" xfId="0" applyNumberFormat="1" applyFont="1" applyFill="1" applyAlignment="1" applyProtection="1">
      <alignment horizontal="center" vertical="center"/>
      <protection locked="0"/>
    </xf>
    <xf numFmtId="0" fontId="23" fillId="18" borderId="0" xfId="3" applyNumberFormat="1" applyFont="1" applyFill="1" applyBorder="1" applyAlignment="1" applyProtection="1">
      <alignment vertical="center"/>
      <protection locked="0"/>
    </xf>
    <xf numFmtId="2" fontId="23" fillId="18" borderId="0" xfId="0" applyNumberFormat="1" applyFont="1" applyFill="1" applyAlignment="1" applyProtection="1">
      <alignment vertical="center"/>
      <protection locked="0"/>
    </xf>
    <xf numFmtId="44" fontId="23" fillId="18" borderId="0" xfId="3" applyFont="1" applyFill="1" applyBorder="1" applyAlignment="1" applyProtection="1">
      <alignment horizontal="center" vertical="center"/>
      <protection locked="0"/>
    </xf>
    <xf numFmtId="0" fontId="23" fillId="18" borderId="58" xfId="0" applyFont="1" applyFill="1" applyBorder="1" applyAlignment="1" applyProtection="1">
      <alignment vertical="center"/>
      <protection locked="0"/>
    </xf>
    <xf numFmtId="0" fontId="58" fillId="19" borderId="34" xfId="0" applyFont="1" applyFill="1" applyBorder="1" applyAlignment="1" applyProtection="1">
      <alignment vertical="center"/>
      <protection locked="0"/>
    </xf>
    <xf numFmtId="0" fontId="59" fillId="19" borderId="53" xfId="0" applyFont="1" applyFill="1" applyBorder="1" applyAlignment="1" applyProtection="1">
      <alignment vertical="center"/>
      <protection locked="0"/>
    </xf>
    <xf numFmtId="0" fontId="58" fillId="19" borderId="0" xfId="0" applyFont="1" applyFill="1" applyAlignment="1" applyProtection="1">
      <alignment vertical="center"/>
      <protection locked="0"/>
    </xf>
    <xf numFmtId="2" fontId="58" fillId="19" borderId="0" xfId="0" applyNumberFormat="1" applyFont="1" applyFill="1" applyAlignment="1" applyProtection="1">
      <alignment horizontal="center" vertical="center"/>
      <protection locked="0"/>
    </xf>
    <xf numFmtId="0" fontId="58" fillId="19" borderId="0" xfId="3" applyNumberFormat="1" applyFont="1" applyFill="1" applyBorder="1" applyAlignment="1" applyProtection="1">
      <alignment vertical="center"/>
      <protection locked="0"/>
    </xf>
    <xf numFmtId="2" fontId="58" fillId="19" borderId="0" xfId="0" applyNumberFormat="1" applyFont="1" applyFill="1" applyAlignment="1" applyProtection="1">
      <alignment vertical="center"/>
      <protection locked="0"/>
    </xf>
    <xf numFmtId="44" fontId="58" fillId="19" borderId="0" xfId="3" applyFont="1" applyFill="1" applyBorder="1" applyAlignment="1" applyProtection="1">
      <alignment horizontal="center" vertical="center"/>
      <protection locked="0"/>
    </xf>
    <xf numFmtId="0" fontId="58" fillId="19" borderId="58" xfId="0" applyFont="1" applyFill="1" applyBorder="1" applyAlignment="1" applyProtection="1">
      <alignment vertical="center"/>
      <protection locked="0"/>
    </xf>
    <xf numFmtId="0" fontId="57" fillId="18" borderId="34" xfId="0" applyFont="1" applyFill="1" applyBorder="1" applyAlignment="1" applyProtection="1">
      <alignment vertical="center"/>
      <protection locked="0"/>
    </xf>
    <xf numFmtId="0" fontId="23" fillId="18" borderId="34" xfId="0" applyFont="1" applyFill="1" applyBorder="1" applyAlignment="1" applyProtection="1">
      <alignment vertical="center"/>
      <protection locked="0"/>
    </xf>
    <xf numFmtId="0" fontId="40" fillId="18" borderId="53" xfId="0" applyFont="1" applyFill="1" applyBorder="1" applyAlignment="1" applyProtection="1">
      <alignment horizontal="center" vertical="center"/>
      <protection locked="0"/>
    </xf>
    <xf numFmtId="44" fontId="60" fillId="0" borderId="66" xfId="3" applyFont="1" applyBorder="1" applyAlignment="1" applyProtection="1">
      <alignment vertical="center"/>
      <protection locked="0"/>
    </xf>
    <xf numFmtId="164" fontId="60" fillId="0" borderId="66" xfId="3" applyNumberFormat="1" applyFont="1" applyBorder="1" applyAlignment="1" applyProtection="1">
      <alignment vertical="center"/>
      <protection locked="0"/>
    </xf>
    <xf numFmtId="164" fontId="60" fillId="0" borderId="67" xfId="0" applyNumberFormat="1" applyFont="1" applyBorder="1" applyAlignment="1" applyProtection="1">
      <alignment vertical="center"/>
      <protection locked="0"/>
    </xf>
    <xf numFmtId="0" fontId="60" fillId="0" borderId="68" xfId="0" applyFont="1" applyBorder="1" applyAlignment="1" applyProtection="1">
      <alignment vertical="center"/>
      <protection locked="0"/>
    </xf>
    <xf numFmtId="2" fontId="60" fillId="0" borderId="68" xfId="0" applyNumberFormat="1" applyFont="1" applyBorder="1" applyAlignment="1" applyProtection="1">
      <alignment horizontal="center" vertical="center"/>
      <protection locked="0"/>
    </xf>
    <xf numFmtId="0" fontId="60" fillId="0" borderId="69" xfId="3" applyNumberFormat="1" applyFont="1" applyBorder="1" applyAlignment="1" applyProtection="1">
      <alignment vertical="center"/>
      <protection locked="0"/>
    </xf>
    <xf numFmtId="2" fontId="60" fillId="0" borderId="68" xfId="0" applyNumberFormat="1" applyFont="1" applyBorder="1" applyAlignment="1" applyProtection="1">
      <alignment vertical="center"/>
      <protection locked="0"/>
    </xf>
    <xf numFmtId="44" fontId="60" fillId="0" borderId="70" xfId="3" applyFont="1" applyBorder="1" applyAlignment="1" applyProtection="1">
      <alignment horizontal="center" vertical="center"/>
      <protection locked="0"/>
    </xf>
    <xf numFmtId="0" fontId="60" fillId="0" borderId="71" xfId="0" applyFont="1" applyBorder="1" applyAlignment="1" applyProtection="1">
      <alignment horizontal="left" vertical="center"/>
      <protection locked="0"/>
    </xf>
    <xf numFmtId="164" fontId="60" fillId="0" borderId="72" xfId="0" applyNumberFormat="1" applyFont="1" applyBorder="1" applyAlignment="1" applyProtection="1">
      <alignment vertical="center"/>
      <protection locked="0"/>
    </xf>
    <xf numFmtId="0" fontId="60" fillId="0" borderId="73" xfId="0" applyFont="1" applyBorder="1" applyAlignment="1" applyProtection="1">
      <alignment vertical="center"/>
      <protection locked="0"/>
    </xf>
    <xf numFmtId="2" fontId="60" fillId="0" borderId="73" xfId="0" applyNumberFormat="1" applyFont="1" applyBorder="1" applyAlignment="1" applyProtection="1">
      <alignment horizontal="center" vertical="center"/>
      <protection locked="0"/>
    </xf>
    <xf numFmtId="0" fontId="60" fillId="0" borderId="74" xfId="3" applyNumberFormat="1" applyFont="1" applyBorder="1" applyAlignment="1" applyProtection="1">
      <alignment vertical="center"/>
      <protection locked="0"/>
    </xf>
    <xf numFmtId="2" fontId="60" fillId="0" borderId="73" xfId="0" applyNumberFormat="1" applyFont="1" applyBorder="1" applyAlignment="1" applyProtection="1">
      <alignment vertical="center"/>
      <protection locked="0"/>
    </xf>
    <xf numFmtId="44" fontId="60" fillId="0" borderId="75" xfId="3" applyFont="1" applyBorder="1" applyAlignment="1" applyProtection="1">
      <alignment horizontal="center" vertical="center"/>
      <protection locked="0"/>
    </xf>
    <xf numFmtId="0" fontId="60" fillId="0" borderId="76" xfId="0" applyFont="1" applyBorder="1" applyAlignment="1" applyProtection="1">
      <alignment horizontal="left" vertical="center"/>
      <protection locked="0"/>
    </xf>
    <xf numFmtId="164" fontId="61" fillId="20" borderId="48" xfId="0" applyNumberFormat="1" applyFont="1" applyFill="1" applyBorder="1" applyAlignment="1" applyProtection="1">
      <alignment horizontal="center" vertical="center"/>
      <protection locked="0"/>
    </xf>
    <xf numFmtId="44" fontId="61" fillId="20" borderId="63" xfId="3" applyFont="1" applyFill="1" applyBorder="1" applyAlignment="1" applyProtection="1">
      <alignment horizontal="center" vertical="center"/>
      <protection locked="0"/>
    </xf>
    <xf numFmtId="0" fontId="57" fillId="18" borderId="63" xfId="0" applyFont="1" applyFill="1" applyBorder="1" applyAlignment="1" applyProtection="1">
      <alignment vertical="center"/>
      <protection locked="0"/>
    </xf>
    <xf numFmtId="0" fontId="23" fillId="18" borderId="63" xfId="0" applyFont="1" applyFill="1" applyBorder="1" applyAlignment="1" applyProtection="1">
      <alignment vertical="center"/>
      <protection locked="0"/>
    </xf>
    <xf numFmtId="0" fontId="62" fillId="19" borderId="53" xfId="0" applyFont="1" applyFill="1" applyBorder="1" applyAlignment="1" applyProtection="1">
      <alignment vertical="center"/>
      <protection locked="0"/>
    </xf>
    <xf numFmtId="0" fontId="60" fillId="21" borderId="78" xfId="0" applyFont="1" applyFill="1" applyBorder="1" applyAlignment="1" applyProtection="1">
      <alignment horizontal="center" vertical="center"/>
      <protection locked="0"/>
    </xf>
    <xf numFmtId="0" fontId="60" fillId="21" borderId="4" xfId="0" applyFont="1" applyFill="1" applyBorder="1" applyAlignment="1" applyProtection="1">
      <alignment horizontal="center" vertical="center"/>
      <protection locked="0"/>
    </xf>
    <xf numFmtId="0" fontId="60" fillId="21" borderId="79" xfId="0" applyFont="1" applyFill="1" applyBorder="1" applyAlignment="1" applyProtection="1">
      <alignment horizontal="center" vertical="center"/>
      <protection locked="0"/>
    </xf>
    <xf numFmtId="0" fontId="60" fillId="0" borderId="73" xfId="3" applyNumberFormat="1" applyFont="1" applyBorder="1" applyAlignment="1" applyProtection="1">
      <alignment vertical="center"/>
      <protection locked="0"/>
    </xf>
    <xf numFmtId="44" fontId="60" fillId="0" borderId="73" xfId="3" applyFont="1" applyBorder="1" applyAlignment="1" applyProtection="1">
      <alignment horizontal="center" vertical="center"/>
      <protection locked="0"/>
    </xf>
    <xf numFmtId="164" fontId="60" fillId="0" borderId="80" xfId="0" applyNumberFormat="1" applyFont="1" applyBorder="1" applyAlignment="1" applyProtection="1">
      <alignment vertical="center"/>
      <protection locked="0"/>
    </xf>
    <xf numFmtId="0" fontId="56" fillId="19" borderId="53" xfId="0" applyFont="1" applyFill="1" applyBorder="1" applyAlignment="1" applyProtection="1">
      <alignment vertical="center"/>
      <protection locked="0"/>
    </xf>
    <xf numFmtId="0" fontId="60" fillId="21" borderId="78" xfId="0" applyFont="1" applyFill="1" applyBorder="1" applyAlignment="1" applyProtection="1">
      <alignment vertical="center"/>
      <protection locked="0"/>
    </xf>
    <xf numFmtId="0" fontId="60" fillId="21" borderId="4" xfId="0" applyFont="1" applyFill="1" applyBorder="1" applyAlignment="1" applyProtection="1">
      <alignment vertical="center"/>
      <protection locked="0"/>
    </xf>
    <xf numFmtId="0" fontId="60" fillId="21" borderId="79" xfId="0" applyFont="1" applyFill="1" applyBorder="1" applyAlignment="1" applyProtection="1">
      <alignment vertical="center"/>
      <protection locked="0"/>
    </xf>
    <xf numFmtId="0" fontId="23" fillId="0" borderId="53" xfId="0" applyFont="1" applyBorder="1" applyProtection="1">
      <protection locked="0"/>
    </xf>
    <xf numFmtId="0" fontId="23" fillId="0" borderId="0" xfId="3" applyNumberFormat="1" applyFont="1" applyBorder="1" applyProtection="1">
      <protection locked="0"/>
    </xf>
    <xf numFmtId="44" fontId="23" fillId="0" borderId="0" xfId="3" applyFont="1" applyBorder="1" applyAlignment="1" applyProtection="1">
      <alignment horizontal="center"/>
      <protection locked="0"/>
    </xf>
    <xf numFmtId="0" fontId="23" fillId="0" borderId="58" xfId="0" applyFont="1" applyBorder="1" applyProtection="1">
      <protection locked="0"/>
    </xf>
    <xf numFmtId="0" fontId="60" fillId="21" borderId="78" xfId="0" applyFont="1" applyFill="1" applyBorder="1" applyAlignment="1" applyProtection="1">
      <alignment horizontal="left" vertical="center"/>
      <protection locked="0"/>
    </xf>
    <xf numFmtId="0" fontId="60" fillId="21" borderId="4" xfId="0" applyFont="1" applyFill="1" applyBorder="1" applyAlignment="1" applyProtection="1">
      <alignment horizontal="left" vertical="center"/>
      <protection locked="0"/>
    </xf>
    <xf numFmtId="0" fontId="60" fillId="21" borderId="79" xfId="0" applyFont="1" applyFill="1" applyBorder="1" applyAlignment="1" applyProtection="1">
      <alignment horizontal="left" vertical="center"/>
      <protection locked="0"/>
    </xf>
    <xf numFmtId="0" fontId="57" fillId="18" borderId="63" xfId="0" applyFont="1" applyFill="1" applyBorder="1" applyAlignment="1" applyProtection="1">
      <alignment horizontal="center" vertical="center"/>
      <protection locked="0"/>
    </xf>
    <xf numFmtId="0" fontId="23" fillId="18" borderId="63" xfId="0" applyFont="1" applyFill="1" applyBorder="1" applyAlignment="1" applyProtection="1">
      <alignment horizontal="center" vertical="center"/>
      <protection locked="0"/>
    </xf>
    <xf numFmtId="0" fontId="23" fillId="16" borderId="0" xfId="0" applyFont="1" applyFill="1" applyAlignment="1" applyProtection="1">
      <alignment horizontal="center"/>
      <protection locked="0"/>
    </xf>
    <xf numFmtId="0" fontId="56" fillId="17" borderId="0" xfId="0" applyFont="1" applyFill="1" applyAlignment="1" applyProtection="1">
      <alignment horizontal="center" vertical="center"/>
      <protection locked="0"/>
    </xf>
    <xf numFmtId="0" fontId="57" fillId="18" borderId="64" xfId="0" applyFont="1" applyFill="1" applyBorder="1" applyAlignment="1" applyProtection="1">
      <alignment horizontal="center" vertical="center"/>
      <protection locked="0"/>
    </xf>
    <xf numFmtId="0" fontId="23" fillId="18" borderId="64" xfId="0" applyFont="1" applyFill="1" applyBorder="1" applyAlignment="1" applyProtection="1">
      <alignment horizontal="center" vertical="center"/>
      <protection locked="0"/>
    </xf>
    <xf numFmtId="0" fontId="61" fillId="18" borderId="81" xfId="0" applyFont="1" applyFill="1" applyBorder="1" applyAlignment="1" applyProtection="1">
      <alignment vertical="center"/>
      <protection locked="0"/>
    </xf>
    <xf numFmtId="0" fontId="23" fillId="18" borderId="19" xfId="0" applyFont="1" applyFill="1" applyBorder="1" applyAlignment="1" applyProtection="1">
      <alignment vertical="center"/>
      <protection locked="0"/>
    </xf>
    <xf numFmtId="2" fontId="23" fillId="18" borderId="19" xfId="0" applyNumberFormat="1" applyFont="1" applyFill="1" applyBorder="1" applyAlignment="1" applyProtection="1">
      <alignment horizontal="center" vertical="center"/>
      <protection locked="0"/>
    </xf>
    <xf numFmtId="0" fontId="23" fillId="18" borderId="19" xfId="3" applyNumberFormat="1" applyFont="1" applyFill="1" applyBorder="1" applyAlignment="1" applyProtection="1">
      <alignment vertical="center"/>
      <protection locked="0"/>
    </xf>
    <xf numFmtId="2" fontId="23" fillId="18" borderId="19" xfId="0" applyNumberFormat="1" applyFont="1" applyFill="1" applyBorder="1" applyAlignment="1" applyProtection="1">
      <alignment vertical="center"/>
      <protection locked="0"/>
    </xf>
    <xf numFmtId="44" fontId="23" fillId="18" borderId="19" xfId="3" applyFont="1" applyFill="1" applyBorder="1" applyAlignment="1" applyProtection="1">
      <alignment horizontal="center" vertical="center"/>
      <protection locked="0"/>
    </xf>
    <xf numFmtId="0" fontId="23" fillId="18" borderId="82" xfId="0" applyFont="1" applyFill="1" applyBorder="1" applyAlignment="1" applyProtection="1">
      <alignment horizontal="center" vertical="center"/>
      <protection locked="0"/>
    </xf>
    <xf numFmtId="0" fontId="57" fillId="18" borderId="34" xfId="0" applyFont="1" applyFill="1" applyBorder="1" applyAlignment="1" applyProtection="1">
      <alignment horizontal="center" vertical="center"/>
      <protection locked="0"/>
    </xf>
    <xf numFmtId="0" fontId="23" fillId="18" borderId="34" xfId="0" applyFont="1" applyFill="1" applyBorder="1" applyAlignment="1" applyProtection="1">
      <alignment horizontal="center" vertical="center"/>
      <protection locked="0"/>
    </xf>
    <xf numFmtId="0" fontId="60" fillId="21" borderId="83" xfId="0" applyFont="1" applyFill="1" applyBorder="1" applyAlignment="1" applyProtection="1">
      <alignment horizontal="center" vertical="center"/>
      <protection locked="0"/>
    </xf>
    <xf numFmtId="0" fontId="60" fillId="21" borderId="69" xfId="0" applyFont="1" applyFill="1" applyBorder="1" applyAlignment="1" applyProtection="1">
      <alignment horizontal="left" vertical="center"/>
      <protection locked="0"/>
    </xf>
    <xf numFmtId="0" fontId="60" fillId="21" borderId="84" xfId="0" applyFont="1" applyFill="1" applyBorder="1" applyAlignment="1" applyProtection="1">
      <alignment horizontal="left" vertical="center"/>
      <protection locked="0"/>
    </xf>
    <xf numFmtId="44" fontId="61" fillId="20" borderId="34" xfId="3" applyFont="1" applyFill="1" applyBorder="1" applyAlignment="1" applyProtection="1">
      <alignment horizontal="center" vertical="center"/>
      <protection locked="0"/>
    </xf>
    <xf numFmtId="0" fontId="50" fillId="18" borderId="81" xfId="0" applyFont="1" applyFill="1" applyBorder="1" applyAlignment="1" applyProtection="1">
      <alignment vertical="center"/>
      <protection locked="0"/>
    </xf>
    <xf numFmtId="0" fontId="23" fillId="18" borderId="82" xfId="0" applyFont="1" applyFill="1" applyBorder="1" applyAlignment="1" applyProtection="1">
      <alignment vertical="center"/>
      <protection locked="0"/>
    </xf>
    <xf numFmtId="0" fontId="51" fillId="21" borderId="78" xfId="0" applyFont="1" applyFill="1" applyBorder="1" applyAlignment="1" applyProtection="1">
      <alignment horizontal="center" vertical="center"/>
      <protection locked="0"/>
    </xf>
    <xf numFmtId="0" fontId="51" fillId="21" borderId="4" xfId="0" applyFont="1" applyFill="1" applyBorder="1" applyAlignment="1" applyProtection="1">
      <alignment horizontal="center" vertical="center"/>
      <protection locked="0"/>
    </xf>
    <xf numFmtId="0" fontId="51" fillId="21" borderId="79" xfId="0" applyFont="1" applyFill="1" applyBorder="1" applyAlignment="1" applyProtection="1">
      <alignment horizontal="center" vertical="center"/>
      <protection locked="0"/>
    </xf>
    <xf numFmtId="0" fontId="61" fillId="18" borderId="19" xfId="0" applyFont="1" applyFill="1" applyBorder="1" applyAlignment="1" applyProtection="1">
      <alignment vertical="center"/>
      <protection locked="0"/>
    </xf>
    <xf numFmtId="0" fontId="23" fillId="0" borderId="0" xfId="0" applyFont="1" applyAlignment="1" applyProtection="1">
      <alignment vertical="center"/>
      <protection locked="0"/>
    </xf>
    <xf numFmtId="0" fontId="57" fillId="18" borderId="20" xfId="0" applyFont="1" applyFill="1" applyBorder="1" applyAlignment="1" applyProtection="1">
      <alignment horizontal="center" vertical="center"/>
      <protection locked="0"/>
    </xf>
    <xf numFmtId="0" fontId="23" fillId="18" borderId="21" xfId="0" applyFont="1" applyFill="1" applyBorder="1" applyAlignment="1" applyProtection="1">
      <alignment horizontal="center" vertical="center"/>
      <protection locked="0"/>
    </xf>
    <xf numFmtId="0" fontId="60" fillId="21" borderId="85" xfId="0" applyFont="1" applyFill="1" applyBorder="1" applyAlignment="1" applyProtection="1">
      <alignment horizontal="center" vertical="center"/>
      <protection locked="0"/>
    </xf>
    <xf numFmtId="0" fontId="60" fillId="21" borderId="86" xfId="0" applyFont="1" applyFill="1" applyBorder="1" applyAlignment="1" applyProtection="1">
      <alignment vertical="center"/>
      <protection locked="0"/>
    </xf>
    <xf numFmtId="0" fontId="60" fillId="21" borderId="87" xfId="0" applyFont="1" applyFill="1" applyBorder="1" applyAlignment="1" applyProtection="1">
      <alignment vertical="center"/>
      <protection locked="0"/>
    </xf>
    <xf numFmtId="44" fontId="60" fillId="0" borderId="88" xfId="3" applyFont="1" applyBorder="1" applyAlignment="1" applyProtection="1">
      <alignment vertical="center"/>
      <protection locked="0"/>
    </xf>
    <xf numFmtId="164" fontId="60" fillId="0" borderId="89" xfId="0" applyNumberFormat="1" applyFont="1" applyBorder="1" applyAlignment="1" applyProtection="1">
      <alignment vertical="center"/>
      <protection locked="0"/>
    </xf>
    <xf numFmtId="0" fontId="60" fillId="0" borderId="48" xfId="0" applyFont="1" applyBorder="1" applyAlignment="1" applyProtection="1">
      <alignment vertical="center"/>
      <protection locked="0"/>
    </xf>
    <xf numFmtId="2" fontId="60" fillId="0" borderId="48" xfId="0" applyNumberFormat="1" applyFont="1" applyBorder="1" applyAlignment="1" applyProtection="1">
      <alignment horizontal="center" vertical="center"/>
      <protection locked="0"/>
    </xf>
    <xf numFmtId="0" fontId="60" fillId="0" borderId="48" xfId="3" applyNumberFormat="1" applyFont="1" applyBorder="1" applyAlignment="1" applyProtection="1">
      <alignment vertical="center"/>
      <protection locked="0"/>
    </xf>
    <xf numFmtId="2" fontId="60" fillId="0" borderId="48" xfId="0" applyNumberFormat="1" applyFont="1" applyBorder="1" applyAlignment="1" applyProtection="1">
      <alignment vertical="center"/>
      <protection locked="0"/>
    </xf>
    <xf numFmtId="44" fontId="60" fillId="0" borderId="48" xfId="3" applyFont="1" applyBorder="1" applyAlignment="1" applyProtection="1">
      <alignment horizontal="center" vertical="center"/>
      <protection locked="0"/>
    </xf>
    <xf numFmtId="164" fontId="60" fillId="0" borderId="90" xfId="0" applyNumberFormat="1" applyFont="1" applyBorder="1" applyAlignment="1" applyProtection="1">
      <alignment vertical="center"/>
      <protection locked="0"/>
    </xf>
    <xf numFmtId="44" fontId="61" fillId="20" borderId="48" xfId="3" applyFont="1" applyFill="1" applyBorder="1" applyAlignment="1" applyProtection="1">
      <alignment horizontal="center" vertical="center"/>
      <protection locked="0"/>
    </xf>
    <xf numFmtId="0" fontId="61" fillId="18" borderId="78" xfId="0" applyFont="1" applyFill="1" applyBorder="1" applyAlignment="1" applyProtection="1">
      <alignment vertical="center"/>
      <protection locked="0"/>
    </xf>
    <xf numFmtId="0" fontId="61" fillId="18" borderId="0" xfId="0" applyFont="1" applyFill="1" applyAlignment="1" applyProtection="1">
      <alignment vertical="center"/>
      <protection locked="0"/>
    </xf>
    <xf numFmtId="0" fontId="57" fillId="18" borderId="48" xfId="0" applyFont="1" applyFill="1" applyBorder="1" applyAlignment="1" applyProtection="1">
      <alignment horizontal="center" vertical="center"/>
      <protection locked="0"/>
    </xf>
    <xf numFmtId="0" fontId="23" fillId="18" borderId="48" xfId="0" applyFont="1" applyFill="1" applyBorder="1" applyAlignment="1" applyProtection="1">
      <alignment horizontal="center" vertical="center"/>
      <protection locked="0"/>
    </xf>
    <xf numFmtId="164" fontId="60" fillId="0" borderId="48" xfId="0" applyNumberFormat="1" applyFont="1" applyBorder="1" applyAlignment="1" applyProtection="1">
      <alignment horizontal="center" vertical="center"/>
      <protection locked="0"/>
    </xf>
    <xf numFmtId="0" fontId="53" fillId="18" borderId="78" xfId="0" applyFont="1" applyFill="1" applyBorder="1" applyAlignment="1" applyProtection="1">
      <alignment vertical="center"/>
      <protection locked="0"/>
    </xf>
    <xf numFmtId="0" fontId="23" fillId="18" borderId="4" xfId="0" applyFont="1" applyFill="1" applyBorder="1" applyAlignment="1" applyProtection="1">
      <alignment vertical="center"/>
      <protection locked="0"/>
    </xf>
    <xf numFmtId="2" fontId="23" fillId="18" borderId="4" xfId="0" applyNumberFormat="1" applyFont="1" applyFill="1" applyBorder="1" applyAlignment="1" applyProtection="1">
      <alignment horizontal="center" vertical="center"/>
      <protection locked="0"/>
    </xf>
    <xf numFmtId="0" fontId="23" fillId="18" borderId="4" xfId="3" applyNumberFormat="1" applyFont="1" applyFill="1" applyBorder="1" applyAlignment="1" applyProtection="1">
      <alignment vertical="center"/>
      <protection locked="0"/>
    </xf>
    <xf numFmtId="2" fontId="23" fillId="18" borderId="4" xfId="0" applyNumberFormat="1" applyFont="1" applyFill="1" applyBorder="1" applyAlignment="1" applyProtection="1">
      <alignment vertical="center"/>
      <protection locked="0"/>
    </xf>
    <xf numFmtId="44" fontId="23" fillId="18" borderId="21" xfId="3" applyFont="1" applyFill="1" applyBorder="1" applyAlignment="1" applyProtection="1">
      <alignment horizontal="center" vertical="center"/>
      <protection locked="0"/>
    </xf>
    <xf numFmtId="164" fontId="60" fillId="0" borderId="77" xfId="0" applyNumberFormat="1" applyFont="1" applyBorder="1" applyAlignment="1" applyProtection="1">
      <alignment horizontal="left" vertical="center"/>
      <protection locked="0"/>
    </xf>
    <xf numFmtId="164" fontId="60" fillId="0" borderId="14" xfId="0" applyNumberFormat="1" applyFont="1" applyBorder="1" applyAlignment="1" applyProtection="1">
      <alignment horizontal="center" vertical="center"/>
      <protection locked="0"/>
    </xf>
    <xf numFmtId="164" fontId="60" fillId="0" borderId="81" xfId="0" applyNumberFormat="1" applyFont="1" applyBorder="1" applyAlignment="1" applyProtection="1">
      <alignment horizontal="left" vertical="center"/>
      <protection locked="0"/>
    </xf>
    <xf numFmtId="164" fontId="60" fillId="0" borderId="19" xfId="0" applyNumberFormat="1" applyFont="1" applyBorder="1" applyAlignment="1" applyProtection="1">
      <alignment horizontal="center" vertical="center"/>
      <protection locked="0"/>
    </xf>
    <xf numFmtId="164" fontId="60" fillId="0" borderId="34" xfId="0" applyNumberFormat="1" applyFont="1" applyBorder="1" applyAlignment="1" applyProtection="1">
      <alignment horizontal="center" vertical="center"/>
      <protection locked="0"/>
    </xf>
    <xf numFmtId="164" fontId="60" fillId="0" borderId="81" xfId="0" applyNumberFormat="1" applyFont="1" applyBorder="1" applyAlignment="1" applyProtection="1">
      <alignment horizontal="center" vertical="center"/>
      <protection locked="0"/>
    </xf>
    <xf numFmtId="164" fontId="60" fillId="0" borderId="63" xfId="0" applyNumberFormat="1" applyFont="1" applyBorder="1" applyAlignment="1" applyProtection="1">
      <alignment horizontal="center" vertical="center"/>
      <protection locked="0"/>
    </xf>
    <xf numFmtId="164" fontId="60" fillId="0" borderId="78" xfId="0" applyNumberFormat="1" applyFont="1" applyBorder="1" applyAlignment="1" applyProtection="1">
      <alignment horizontal="center" vertical="center"/>
      <protection locked="0"/>
    </xf>
    <xf numFmtId="164" fontId="60" fillId="0" borderId="4" xfId="0" applyNumberFormat="1" applyFont="1" applyBorder="1" applyAlignment="1" applyProtection="1">
      <alignment horizontal="center" vertical="center"/>
      <protection locked="0"/>
    </xf>
    <xf numFmtId="165" fontId="23" fillId="22" borderId="34" xfId="0" applyNumberFormat="1" applyFont="1" applyFill="1" applyBorder="1" applyAlignment="1" applyProtection="1">
      <alignment horizontal="center"/>
      <protection locked="0"/>
    </xf>
    <xf numFmtId="165" fontId="23" fillId="23" borderId="34" xfId="0" applyNumberFormat="1" applyFont="1" applyFill="1" applyBorder="1" applyAlignment="1" applyProtection="1">
      <alignment horizontal="center"/>
      <protection locked="0"/>
    </xf>
    <xf numFmtId="0" fontId="50" fillId="24" borderId="91" xfId="0" applyFont="1" applyFill="1" applyBorder="1" applyAlignment="1" applyProtection="1">
      <alignment vertical="center"/>
      <protection locked="0"/>
    </xf>
    <xf numFmtId="164" fontId="60" fillId="23" borderId="4" xfId="0" applyNumberFormat="1" applyFont="1" applyFill="1" applyBorder="1" applyAlignment="1" applyProtection="1">
      <alignment horizontal="center" vertical="center"/>
      <protection locked="0"/>
    </xf>
    <xf numFmtId="44" fontId="33" fillId="23" borderId="5" xfId="3" applyFont="1" applyFill="1" applyBorder="1" applyAlignment="1" applyProtection="1">
      <alignment horizontal="center"/>
      <protection locked="0"/>
    </xf>
    <xf numFmtId="165" fontId="23" fillId="25" borderId="34" xfId="0" applyNumberFormat="1" applyFont="1" applyFill="1" applyBorder="1" applyAlignment="1" applyProtection="1">
      <alignment horizontal="center"/>
      <protection locked="0"/>
    </xf>
    <xf numFmtId="165" fontId="23" fillId="26" borderId="34" xfId="0" applyNumberFormat="1" applyFont="1" applyFill="1" applyBorder="1" applyAlignment="1" applyProtection="1">
      <alignment horizontal="center"/>
      <protection locked="0"/>
    </xf>
    <xf numFmtId="0" fontId="61" fillId="25" borderId="53" xfId="0" applyFont="1" applyFill="1" applyBorder="1" applyAlignment="1" applyProtection="1">
      <alignment vertical="center"/>
      <protection locked="0"/>
    </xf>
    <xf numFmtId="0" fontId="61" fillId="25" borderId="0" xfId="0" applyFont="1" applyFill="1" applyAlignment="1" applyProtection="1">
      <alignment vertical="center"/>
      <protection locked="0"/>
    </xf>
    <xf numFmtId="44" fontId="33" fillId="26" borderId="17" xfId="3" applyFont="1" applyFill="1" applyBorder="1" applyAlignment="1" applyProtection="1">
      <alignment horizontal="center"/>
      <protection locked="0"/>
    </xf>
    <xf numFmtId="10" fontId="23" fillId="16" borderId="34" xfId="0" applyNumberFormat="1" applyFont="1" applyFill="1" applyBorder="1" applyAlignment="1" applyProtection="1">
      <alignment horizontal="center"/>
      <protection locked="0"/>
    </xf>
    <xf numFmtId="10" fontId="23" fillId="10" borderId="34" xfId="0" applyNumberFormat="1" applyFont="1" applyFill="1" applyBorder="1" applyAlignment="1" applyProtection="1">
      <alignment horizontal="center"/>
      <protection locked="0"/>
    </xf>
    <xf numFmtId="0" fontId="50" fillId="0" borderId="53" xfId="0" applyFont="1" applyBorder="1" applyAlignment="1" applyProtection="1">
      <alignment vertical="center"/>
      <protection locked="0"/>
    </xf>
    <xf numFmtId="164" fontId="60" fillId="0" borderId="0" xfId="0" applyNumberFormat="1" applyFont="1" applyAlignment="1" applyProtection="1">
      <alignment horizontal="center" vertical="center"/>
      <protection locked="0"/>
    </xf>
    <xf numFmtId="10" fontId="33" fillId="10" borderId="17" xfId="3" applyNumberFormat="1" applyFont="1" applyFill="1" applyBorder="1" applyAlignment="1" applyProtection="1">
      <alignment horizontal="center"/>
      <protection locked="0"/>
    </xf>
    <xf numFmtId="165" fontId="23" fillId="20" borderId="34" xfId="0" applyNumberFormat="1" applyFont="1" applyFill="1" applyBorder="1" applyAlignment="1" applyProtection="1">
      <alignment horizontal="center"/>
      <protection locked="0"/>
    </xf>
    <xf numFmtId="165" fontId="23" fillId="27" borderId="34" xfId="0" applyNumberFormat="1" applyFont="1" applyFill="1" applyBorder="1" applyAlignment="1" applyProtection="1">
      <alignment horizontal="center"/>
      <protection locked="0"/>
    </xf>
    <xf numFmtId="0" fontId="61" fillId="20" borderId="77" xfId="0" applyFont="1" applyFill="1" applyBorder="1" applyAlignment="1" applyProtection="1">
      <alignment vertical="center"/>
      <protection locked="0"/>
    </xf>
    <xf numFmtId="164" fontId="60" fillId="27" borderId="14" xfId="0" applyNumberFormat="1" applyFont="1" applyFill="1" applyBorder="1" applyAlignment="1" applyProtection="1">
      <alignment horizontal="center" vertical="center"/>
      <protection locked="0"/>
    </xf>
    <xf numFmtId="44" fontId="33" fillId="27" borderId="15" xfId="3" applyFont="1" applyFill="1" applyBorder="1" applyAlignment="1" applyProtection="1">
      <alignment horizontal="center"/>
      <protection locked="0"/>
    </xf>
    <xf numFmtId="0" fontId="23" fillId="18" borderId="0" xfId="0" applyFont="1" applyFill="1" applyAlignment="1" applyProtection="1">
      <alignment horizontal="center" vertical="center"/>
      <protection locked="0"/>
    </xf>
    <xf numFmtId="0" fontId="23" fillId="18" borderId="78" xfId="0" applyFont="1" applyFill="1" applyBorder="1" applyAlignment="1" applyProtection="1">
      <alignment vertical="center"/>
      <protection locked="0"/>
    </xf>
    <xf numFmtId="0" fontId="23" fillId="18" borderId="4" xfId="0" applyFont="1" applyFill="1" applyBorder="1" applyAlignment="1" applyProtection="1">
      <alignment horizontal="center" vertical="center"/>
      <protection locked="0"/>
    </xf>
    <xf numFmtId="0" fontId="23" fillId="18" borderId="5" xfId="0" applyFont="1" applyFill="1" applyBorder="1" applyAlignment="1" applyProtection="1">
      <alignment horizontal="center" vertical="center"/>
      <protection locked="0"/>
    </xf>
    <xf numFmtId="165" fontId="56" fillId="28" borderId="34" xfId="0" applyNumberFormat="1" applyFont="1" applyFill="1" applyBorder="1" applyAlignment="1" applyProtection="1">
      <alignment horizontal="center"/>
      <protection locked="0"/>
    </xf>
    <xf numFmtId="165" fontId="26" fillId="29" borderId="34" xfId="0" applyNumberFormat="1" applyFont="1" applyFill="1" applyBorder="1" applyAlignment="1" applyProtection="1">
      <alignment horizontal="center"/>
      <protection locked="0"/>
    </xf>
    <xf numFmtId="0" fontId="62" fillId="28" borderId="53" xfId="0" applyFont="1" applyFill="1" applyBorder="1" applyAlignment="1" applyProtection="1">
      <alignment vertical="center"/>
      <protection locked="0"/>
    </xf>
    <xf numFmtId="0" fontId="23" fillId="29" borderId="0" xfId="0" applyFont="1" applyFill="1" applyProtection="1">
      <protection locked="0"/>
    </xf>
    <xf numFmtId="0" fontId="23" fillId="29" borderId="0" xfId="0" applyFont="1" applyFill="1" applyAlignment="1" applyProtection="1">
      <alignment horizontal="center"/>
      <protection locked="0"/>
    </xf>
    <xf numFmtId="2" fontId="23" fillId="29" borderId="0" xfId="0" applyNumberFormat="1" applyFont="1" applyFill="1" applyProtection="1">
      <protection locked="0"/>
    </xf>
    <xf numFmtId="44" fontId="26" fillId="29" borderId="17" xfId="0" applyNumberFormat="1" applyFont="1" applyFill="1" applyBorder="1" applyAlignment="1" applyProtection="1">
      <alignment horizontal="center"/>
      <protection locked="0"/>
    </xf>
    <xf numFmtId="0" fontId="56" fillId="18" borderId="34" xfId="0" applyFont="1" applyFill="1" applyBorder="1" applyAlignment="1" applyProtection="1">
      <alignment horizontal="center" vertical="center"/>
      <protection locked="0"/>
    </xf>
    <xf numFmtId="0" fontId="26" fillId="18" borderId="34" xfId="0" applyFont="1" applyFill="1" applyBorder="1" applyAlignment="1" applyProtection="1">
      <alignment horizontal="center" vertical="center"/>
      <protection locked="0"/>
    </xf>
    <xf numFmtId="0" fontId="26" fillId="18" borderId="17" xfId="0" applyFont="1" applyFill="1" applyBorder="1" applyAlignment="1" applyProtection="1">
      <alignment horizontal="center" vertical="center"/>
      <protection locked="0"/>
    </xf>
    <xf numFmtId="0" fontId="23" fillId="12" borderId="0" xfId="0" applyFont="1" applyFill="1" applyProtection="1">
      <protection locked="0"/>
    </xf>
    <xf numFmtId="0" fontId="23" fillId="12" borderId="0" xfId="0" applyFont="1" applyFill="1" applyAlignment="1" applyProtection="1">
      <alignment horizontal="center"/>
      <protection locked="0"/>
    </xf>
    <xf numFmtId="2" fontId="23" fillId="12" borderId="0" xfId="0" applyNumberFormat="1" applyFont="1" applyFill="1" applyProtection="1">
      <protection locked="0"/>
    </xf>
    <xf numFmtId="165" fontId="23" fillId="0" borderId="0" xfId="0" applyNumberFormat="1" applyFont="1"/>
    <xf numFmtId="165" fontId="56" fillId="30" borderId="63" xfId="0" applyNumberFormat="1" applyFont="1" applyFill="1" applyBorder="1" applyAlignment="1" applyProtection="1">
      <alignment horizontal="center"/>
      <protection locked="0"/>
    </xf>
    <xf numFmtId="165" fontId="26" fillId="31" borderId="63" xfId="0" applyNumberFormat="1" applyFont="1" applyFill="1" applyBorder="1" applyAlignment="1" applyProtection="1">
      <alignment horizontal="center"/>
      <protection locked="0"/>
    </xf>
    <xf numFmtId="0" fontId="62" fillId="30" borderId="53" xfId="0" applyFont="1" applyFill="1" applyBorder="1" applyAlignment="1" applyProtection="1">
      <alignment vertical="center"/>
      <protection locked="0"/>
    </xf>
    <xf numFmtId="44" fontId="26" fillId="31" borderId="17" xfId="0" applyNumberFormat="1" applyFont="1" applyFill="1" applyBorder="1" applyAlignment="1" applyProtection="1">
      <alignment horizontal="center"/>
      <protection locked="0"/>
    </xf>
    <xf numFmtId="0" fontId="23" fillId="12" borderId="57" xfId="0" applyFont="1" applyFill="1" applyBorder="1" applyProtection="1">
      <protection locked="0"/>
    </xf>
    <xf numFmtId="0" fontId="23" fillId="12" borderId="52" xfId="0" applyFont="1" applyFill="1" applyBorder="1" applyProtection="1">
      <protection locked="0"/>
    </xf>
    <xf numFmtId="2" fontId="23" fillId="12" borderId="52" xfId="0" applyNumberFormat="1" applyFont="1" applyFill="1" applyBorder="1" applyAlignment="1" applyProtection="1">
      <alignment horizontal="center"/>
      <protection locked="0"/>
    </xf>
    <xf numFmtId="0" fontId="23" fillId="12" borderId="52" xfId="3" applyNumberFormat="1" applyFont="1" applyFill="1" applyBorder="1" applyProtection="1">
      <protection locked="0"/>
    </xf>
    <xf numFmtId="2" fontId="23" fillId="12" borderId="52" xfId="0" applyNumberFormat="1" applyFont="1" applyFill="1" applyBorder="1" applyProtection="1">
      <protection locked="0"/>
    </xf>
    <xf numFmtId="44" fontId="23" fillId="12" borderId="92" xfId="3" applyFont="1" applyFill="1" applyBorder="1" applyAlignment="1" applyProtection="1">
      <alignment horizontal="center"/>
      <protection locked="0"/>
    </xf>
    <xf numFmtId="0" fontId="23" fillId="0" borderId="55" xfId="0" applyFont="1" applyBorder="1" applyProtection="1">
      <protection locked="0"/>
    </xf>
    <xf numFmtId="0" fontId="63" fillId="0" borderId="0" xfId="0" applyFont="1"/>
    <xf numFmtId="0" fontId="23" fillId="4" borderId="0" xfId="0" applyFont="1" applyFill="1"/>
    <xf numFmtId="0" fontId="46" fillId="4" borderId="0" xfId="0" applyFont="1" applyFill="1"/>
    <xf numFmtId="0" fontId="25" fillId="11" borderId="0" xfId="0" applyFont="1" applyFill="1"/>
    <xf numFmtId="0" fontId="32" fillId="11" borderId="0" xfId="0" applyFont="1" applyFill="1"/>
    <xf numFmtId="0" fontId="47" fillId="11" borderId="0" xfId="0" applyFont="1" applyFill="1"/>
    <xf numFmtId="0" fontId="47" fillId="4" borderId="0" xfId="0" applyFont="1" applyFill="1"/>
    <xf numFmtId="0" fontId="40" fillId="4" borderId="0" xfId="0" applyFont="1" applyFill="1"/>
    <xf numFmtId="0" fontId="39" fillId="4" borderId="0" xfId="0" applyFont="1" applyFill="1"/>
    <xf numFmtId="0" fontId="39" fillId="3" borderId="0" xfId="0" applyFont="1" applyFill="1" applyAlignment="1">
      <alignment horizontal="center"/>
    </xf>
    <xf numFmtId="0" fontId="40" fillId="0" borderId="0" xfId="0" applyFont="1" applyAlignment="1">
      <alignment horizontal="center"/>
    </xf>
    <xf numFmtId="0" fontId="51" fillId="0" borderId="0" xfId="0" applyFont="1" applyAlignment="1">
      <alignment vertical="top"/>
    </xf>
    <xf numFmtId="0" fontId="28" fillId="4" borderId="0" xfId="0" applyFont="1" applyFill="1"/>
    <xf numFmtId="0" fontId="51" fillId="0" borderId="0" xfId="0" applyFont="1" applyAlignment="1">
      <alignment horizontal="center"/>
    </xf>
    <xf numFmtId="0" fontId="24" fillId="4" borderId="0" xfId="0" applyFont="1" applyFill="1"/>
    <xf numFmtId="0" fontId="27" fillId="0" borderId="0" xfId="0" applyFont="1" applyAlignment="1">
      <alignment vertical="center"/>
    </xf>
    <xf numFmtId="0" fontId="33" fillId="3" borderId="0" xfId="0" applyFont="1" applyFill="1" applyAlignment="1">
      <alignment horizontal="center" vertical="center"/>
    </xf>
    <xf numFmtId="0" fontId="23" fillId="3" borderId="0" xfId="0" applyFont="1" applyFill="1" applyAlignment="1">
      <alignment horizontal="center" vertical="center"/>
    </xf>
    <xf numFmtId="0" fontId="23" fillId="0" borderId="48" xfId="0" applyFont="1" applyBorder="1" applyAlignment="1" applyProtection="1">
      <alignment horizontal="left" vertical="center" wrapText="1"/>
      <protection locked="0"/>
    </xf>
    <xf numFmtId="165" fontId="40" fillId="12" borderId="48" xfId="1" applyNumberFormat="1" applyFont="1" applyFill="1" applyBorder="1" applyAlignment="1" applyProtection="1">
      <alignment horizontal="center" vertical="center"/>
      <protection locked="0"/>
    </xf>
    <xf numFmtId="165" fontId="40" fillId="0" borderId="48" xfId="1" applyNumberFormat="1" applyFont="1" applyBorder="1" applyAlignment="1" applyProtection="1">
      <alignment horizontal="center" vertical="center"/>
      <protection locked="0"/>
    </xf>
    <xf numFmtId="165" fontId="40" fillId="0" borderId="48" xfId="1" applyNumberFormat="1" applyFont="1" applyBorder="1" applyAlignment="1" applyProtection="1">
      <alignment horizontal="right" vertical="center"/>
      <protection locked="0"/>
    </xf>
    <xf numFmtId="165" fontId="33" fillId="0" borderId="48" xfId="0" applyNumberFormat="1" applyFont="1" applyBorder="1" applyAlignment="1">
      <alignment horizontal="center" vertical="center"/>
    </xf>
    <xf numFmtId="0" fontId="39" fillId="8" borderId="0" xfId="0" applyFont="1" applyFill="1" applyAlignment="1">
      <alignment horizontal="left" vertical="center"/>
    </xf>
    <xf numFmtId="165" fontId="22" fillId="8" borderId="0" xfId="0" applyNumberFormat="1" applyFont="1" applyFill="1" applyAlignment="1">
      <alignment horizontal="center" vertical="center"/>
    </xf>
    <xf numFmtId="165" fontId="40" fillId="8" borderId="0" xfId="0" applyNumberFormat="1" applyFont="1" applyFill="1" applyAlignment="1">
      <alignment horizontal="center" vertical="center"/>
    </xf>
    <xf numFmtId="165" fontId="33" fillId="8" borderId="0" xfId="0" applyNumberFormat="1" applyFont="1" applyFill="1" applyAlignment="1">
      <alignment horizontal="center" vertical="center"/>
    </xf>
    <xf numFmtId="0" fontId="27" fillId="0" borderId="0" xfId="0" applyFont="1" applyAlignment="1" applyProtection="1">
      <alignment vertical="center"/>
      <protection locked="0"/>
    </xf>
    <xf numFmtId="0" fontId="49" fillId="0" borderId="0" xfId="0" applyFont="1" applyProtection="1">
      <protection locked="0"/>
    </xf>
    <xf numFmtId="0" fontId="65" fillId="0" borderId="0" xfId="0" applyFont="1" applyAlignment="1" applyProtection="1">
      <alignment horizontal="left" wrapText="1"/>
      <protection locked="0"/>
    </xf>
    <xf numFmtId="0" fontId="65" fillId="0" borderId="0" xfId="0" applyFont="1" applyAlignment="1" applyProtection="1">
      <alignment horizontal="center" vertical="center" wrapText="1"/>
      <protection locked="0"/>
    </xf>
    <xf numFmtId="0" fontId="66" fillId="0" borderId="0" xfId="0" applyFont="1" applyProtection="1">
      <protection locked="0"/>
    </xf>
    <xf numFmtId="0" fontId="33" fillId="3" borderId="0" xfId="0" applyFont="1" applyFill="1" applyAlignment="1" applyProtection="1">
      <alignment horizontal="center" vertical="center"/>
      <protection locked="0"/>
    </xf>
    <xf numFmtId="0" fontId="65" fillId="0" borderId="0" xfId="0" applyFont="1" applyProtection="1">
      <protection locked="0"/>
    </xf>
    <xf numFmtId="0" fontId="66" fillId="0" borderId="0" xfId="0" applyFont="1" applyAlignment="1" applyProtection="1">
      <alignment horizontal="left" vertical="center" wrapText="1"/>
      <protection locked="0"/>
    </xf>
    <xf numFmtId="0" fontId="40" fillId="0" borderId="36" xfId="0" applyFont="1" applyBorder="1" applyAlignment="1" applyProtection="1">
      <alignment horizontal="center" vertical="center"/>
      <protection locked="0"/>
    </xf>
    <xf numFmtId="0" fontId="52" fillId="3" borderId="4" xfId="0" applyFont="1" applyFill="1" applyBorder="1" applyAlignment="1">
      <alignment horizontal="center" vertical="center"/>
    </xf>
    <xf numFmtId="3" fontId="51" fillId="0" borderId="40" xfId="0" applyNumberFormat="1" applyFont="1" applyBorder="1" applyAlignment="1" applyProtection="1">
      <alignment horizontal="center" vertical="center"/>
      <protection locked="0"/>
    </xf>
    <xf numFmtId="0" fontId="67" fillId="3" borderId="4" xfId="0" applyFont="1" applyFill="1" applyBorder="1" applyAlignment="1">
      <alignment horizontal="center" vertical="center" wrapText="1"/>
    </xf>
    <xf numFmtId="0" fontId="68" fillId="3" borderId="4" xfId="0" applyFont="1" applyFill="1" applyBorder="1" applyAlignment="1">
      <alignment horizontal="center" vertical="center" wrapText="1"/>
    </xf>
    <xf numFmtId="165" fontId="68" fillId="0" borderId="22" xfId="1" applyNumberFormat="1" applyFont="1" applyBorder="1" applyAlignment="1" applyProtection="1">
      <alignment horizontal="center" vertical="center"/>
      <protection locked="0"/>
    </xf>
    <xf numFmtId="2" fontId="68" fillId="0" borderId="31" xfId="0" applyNumberFormat="1" applyFont="1" applyBorder="1" applyAlignment="1" applyProtection="1">
      <alignment horizontal="center" vertical="center"/>
      <protection locked="0"/>
    </xf>
    <xf numFmtId="0" fontId="40" fillId="3" borderId="38" xfId="0" applyFont="1" applyFill="1" applyBorder="1" applyAlignment="1">
      <alignment horizontal="center" vertical="center" wrapText="1"/>
    </xf>
    <xf numFmtId="0" fontId="51" fillId="3" borderId="4" xfId="0" applyFont="1" applyFill="1" applyBorder="1" applyAlignment="1">
      <alignment horizontal="center" vertical="center" wrapText="1"/>
    </xf>
    <xf numFmtId="0" fontId="69" fillId="10" borderId="0" xfId="0" applyFont="1" applyFill="1" applyAlignment="1" applyProtection="1">
      <alignment horizontal="left" vertical="center" wrapText="1"/>
      <protection locked="0"/>
    </xf>
    <xf numFmtId="0" fontId="70" fillId="0" borderId="0" xfId="0" applyFont="1" applyAlignment="1">
      <alignment vertical="center"/>
    </xf>
    <xf numFmtId="0" fontId="71" fillId="0" borderId="0" xfId="0" applyFont="1" applyAlignment="1">
      <alignment vertical="center" wrapText="1"/>
    </xf>
    <xf numFmtId="0" fontId="20" fillId="0" borderId="0" xfId="0" applyFont="1" applyAlignment="1">
      <alignment vertical="center"/>
    </xf>
    <xf numFmtId="0" fontId="72" fillId="0" borderId="0" xfId="0" applyFont="1"/>
    <xf numFmtId="0" fontId="66" fillId="0" borderId="0" xfId="0" applyFont="1" applyAlignment="1" applyProtection="1">
      <alignment horizontal="left" vertical="top" wrapText="1"/>
      <protection locked="0"/>
    </xf>
    <xf numFmtId="0" fontId="6" fillId="0" borderId="0" xfId="0" applyFont="1" applyAlignment="1">
      <alignment vertical="center"/>
    </xf>
    <xf numFmtId="0" fontId="81" fillId="0" borderId="0" xfId="0" applyFont="1"/>
    <xf numFmtId="0" fontId="23" fillId="0" borderId="0" xfId="0" applyFont="1" applyAlignment="1">
      <alignment horizontal="left" vertical="top" wrapText="1"/>
    </xf>
    <xf numFmtId="0" fontId="23" fillId="0" borderId="0" xfId="0" applyFont="1" applyAlignment="1">
      <alignment horizontal="left" vertical="center" wrapText="1"/>
    </xf>
    <xf numFmtId="0" fontId="39" fillId="8" borderId="19" xfId="0" applyFont="1" applyFill="1" applyBorder="1" applyAlignment="1">
      <alignment horizontal="left" vertical="center"/>
    </xf>
    <xf numFmtId="0" fontId="40" fillId="0" borderId="32" xfId="0" applyFont="1" applyBorder="1" applyAlignment="1" applyProtection="1">
      <alignment horizontal="center" vertical="center"/>
      <protection locked="0"/>
    </xf>
    <xf numFmtId="3" fontId="51" fillId="0" borderId="33" xfId="0" applyNumberFormat="1" applyFont="1" applyBorder="1" applyAlignment="1" applyProtection="1">
      <alignment horizontal="center" vertical="center"/>
      <protection locked="0"/>
    </xf>
    <xf numFmtId="0" fontId="40" fillId="3" borderId="4" xfId="0" applyFont="1" applyFill="1" applyBorder="1" applyAlignment="1">
      <alignment horizontal="center" vertical="center"/>
    </xf>
    <xf numFmtId="0" fontId="40" fillId="3" borderId="38" xfId="0" applyFont="1" applyFill="1" applyBorder="1" applyAlignment="1">
      <alignment horizontal="center" vertical="center"/>
    </xf>
    <xf numFmtId="0" fontId="68" fillId="0" borderId="31" xfId="0" applyFont="1" applyBorder="1" applyAlignment="1" applyProtection="1">
      <alignment horizontal="center" vertical="center"/>
      <protection locked="0"/>
    </xf>
    <xf numFmtId="0" fontId="40" fillId="0" borderId="0" xfId="0" applyFont="1" applyAlignment="1">
      <alignment vertical="top"/>
    </xf>
    <xf numFmtId="0" fontId="39" fillId="3" borderId="0" xfId="0" applyFont="1" applyFill="1" applyAlignment="1">
      <alignment horizontal="left"/>
    </xf>
    <xf numFmtId="0" fontId="40" fillId="0" borderId="0" xfId="0" applyFont="1" applyAlignment="1">
      <alignment horizontal="left" vertical="top"/>
    </xf>
    <xf numFmtId="0" fontId="40" fillId="0" borderId="0" xfId="0" applyFont="1" applyAlignment="1">
      <alignment vertical="top" wrapText="1"/>
    </xf>
    <xf numFmtId="0" fontId="23" fillId="0" borderId="0" xfId="0" applyFont="1" applyAlignment="1" applyProtection="1">
      <alignment horizontal="left" vertical="center"/>
      <protection locked="0"/>
    </xf>
    <xf numFmtId="0" fontId="65" fillId="0" borderId="0" xfId="0" applyFont="1" applyAlignment="1" applyProtection="1">
      <alignment horizontal="left" vertical="center" wrapText="1"/>
      <protection locked="0"/>
    </xf>
    <xf numFmtId="0" fontId="23" fillId="10" borderId="0" xfId="0" applyFont="1" applyFill="1" applyAlignment="1" applyProtection="1">
      <alignment horizontal="center" vertical="center"/>
      <protection locked="0"/>
    </xf>
    <xf numFmtId="0" fontId="0" fillId="0" borderId="0" xfId="0" applyAlignment="1">
      <alignment horizontal="center" vertical="center"/>
    </xf>
    <xf numFmtId="0" fontId="8" fillId="9" borderId="0" xfId="0" applyFont="1" applyFill="1" applyAlignment="1" applyProtection="1">
      <alignment horizontal="center" vertical="center"/>
      <protection locked="0"/>
    </xf>
    <xf numFmtId="0" fontId="17" fillId="10" borderId="0" xfId="0" applyFont="1" applyFill="1" applyAlignment="1" applyProtection="1">
      <alignment horizontal="left" vertical="top" wrapText="1"/>
      <protection locked="0"/>
    </xf>
    <xf numFmtId="0" fontId="23" fillId="0" borderId="0" xfId="0" applyFont="1" applyAlignment="1" applyProtection="1">
      <alignment horizontal="center"/>
      <protection locked="0"/>
    </xf>
    <xf numFmtId="0" fontId="23" fillId="0" borderId="49" xfId="0" applyFont="1" applyBorder="1" applyAlignment="1" applyProtection="1">
      <alignment horizontal="center"/>
      <protection locked="0"/>
    </xf>
    <xf numFmtId="0" fontId="23" fillId="0" borderId="50" xfId="0" applyFont="1" applyBorder="1" applyAlignment="1" applyProtection="1">
      <alignment horizontal="center"/>
      <protection locked="0"/>
    </xf>
    <xf numFmtId="0" fontId="23" fillId="0" borderId="51" xfId="0" applyFont="1" applyBorder="1" applyAlignment="1" applyProtection="1">
      <alignment horizontal="center"/>
      <protection locked="0"/>
    </xf>
    <xf numFmtId="0" fontId="23" fillId="0" borderId="49"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3" fillId="0" borderId="51" xfId="0" applyFont="1" applyBorder="1" applyAlignment="1" applyProtection="1">
      <alignment horizontal="left" vertical="center" wrapText="1"/>
      <protection locked="0"/>
    </xf>
    <xf numFmtId="0" fontId="23" fillId="0" borderId="49" xfId="0" applyFont="1" applyBorder="1" applyAlignment="1" applyProtection="1">
      <alignment horizontal="center" vertical="center" wrapText="1"/>
      <protection locked="0"/>
    </xf>
    <xf numFmtId="0" fontId="23" fillId="0" borderId="51" xfId="0" applyFont="1" applyBorder="1" applyAlignment="1" applyProtection="1">
      <alignment horizontal="center" vertical="center" wrapText="1"/>
      <protection locked="0"/>
    </xf>
    <xf numFmtId="0" fontId="33" fillId="0" borderId="0" xfId="0" applyFont="1" applyAlignment="1" applyProtection="1">
      <alignment horizontal="center"/>
      <protection locked="0"/>
    </xf>
    <xf numFmtId="0" fontId="23" fillId="0" borderId="49" xfId="0" applyFont="1" applyBorder="1" applyAlignment="1" applyProtection="1">
      <alignment horizontal="left"/>
      <protection locked="0"/>
    </xf>
    <xf numFmtId="0" fontId="23" fillId="0" borderId="50" xfId="0" applyFont="1" applyBorder="1" applyAlignment="1" applyProtection="1">
      <alignment horizontal="left"/>
      <protection locked="0"/>
    </xf>
    <xf numFmtId="0" fontId="23" fillId="0" borderId="51" xfId="0" applyFont="1" applyBorder="1" applyAlignment="1" applyProtection="1">
      <alignment horizontal="left"/>
      <protection locked="0"/>
    </xf>
    <xf numFmtId="0" fontId="21" fillId="11" borderId="0" xfId="0" applyFont="1" applyFill="1" applyAlignment="1">
      <alignment horizontal="center" vertical="center" wrapText="1"/>
    </xf>
    <xf numFmtId="0" fontId="34" fillId="0" borderId="49" xfId="2" applyFont="1" applyBorder="1" applyAlignment="1" applyProtection="1">
      <alignment horizontal="left"/>
      <protection locked="0"/>
    </xf>
    <xf numFmtId="0" fontId="21" fillId="11" borderId="52" xfId="0" applyFont="1" applyFill="1" applyBorder="1" applyAlignment="1">
      <alignment horizontal="center" vertical="center" wrapText="1"/>
    </xf>
    <xf numFmtId="0" fontId="23" fillId="0" borderId="56" xfId="0" applyFont="1" applyBorder="1" applyAlignment="1" applyProtection="1">
      <alignment horizontal="center" vertical="center" wrapText="1"/>
      <protection locked="0"/>
    </xf>
    <xf numFmtId="0" fontId="23" fillId="0" borderId="62" xfId="0" applyFont="1" applyBorder="1" applyAlignment="1" applyProtection="1">
      <alignment horizontal="center" vertical="center" wrapText="1"/>
      <protection locked="0"/>
    </xf>
    <xf numFmtId="0" fontId="23" fillId="0" borderId="54" xfId="0" applyFont="1" applyBorder="1" applyAlignment="1" applyProtection="1">
      <alignment horizontal="center" vertical="center" wrapText="1"/>
      <protection locked="0"/>
    </xf>
    <xf numFmtId="0" fontId="23" fillId="0" borderId="53" xfId="0" applyFont="1" applyBorder="1" applyAlignment="1" applyProtection="1">
      <alignment horizontal="left" wrapText="1"/>
      <protection locked="0"/>
    </xf>
    <xf numFmtId="0" fontId="23" fillId="0" borderId="0" xfId="0" applyFont="1" applyAlignment="1" applyProtection="1">
      <alignment horizontal="left" wrapText="1"/>
      <protection locked="0"/>
    </xf>
    <xf numFmtId="0" fontId="23" fillId="0" borderId="0" xfId="0" applyFont="1" applyAlignment="1" applyProtection="1">
      <alignment horizontal="center" vertical="center"/>
      <protection locked="0"/>
    </xf>
    <xf numFmtId="0" fontId="23" fillId="0" borderId="58" xfId="0" applyFont="1" applyBorder="1" applyAlignment="1" applyProtection="1">
      <alignment horizontal="center" vertical="center"/>
      <protection locked="0"/>
    </xf>
    <xf numFmtId="0" fontId="33" fillId="0" borderId="57" xfId="0" applyFont="1" applyBorder="1" applyAlignment="1" applyProtection="1">
      <alignment horizontal="center" vertical="center" wrapText="1"/>
      <protection locked="0"/>
    </xf>
    <xf numFmtId="0" fontId="33" fillId="0" borderId="52" xfId="0" applyFont="1" applyBorder="1" applyAlignment="1" applyProtection="1">
      <alignment horizontal="center" vertical="center" wrapText="1"/>
      <protection locked="0"/>
    </xf>
    <xf numFmtId="0" fontId="33" fillId="0" borderId="55" xfId="0" applyFont="1" applyBorder="1" applyAlignment="1" applyProtection="1">
      <alignment horizontal="center" vertical="center" wrapText="1"/>
      <protection locked="0"/>
    </xf>
    <xf numFmtId="0" fontId="32" fillId="9" borderId="0" xfId="0" applyFont="1" applyFill="1" applyAlignment="1" applyProtection="1">
      <alignment horizontal="center" vertical="center"/>
      <protection locked="0"/>
    </xf>
    <xf numFmtId="0" fontId="23" fillId="0" borderId="49" xfId="0" applyFont="1" applyBorder="1" applyAlignment="1" applyProtection="1">
      <alignment horizontal="center" vertical="center"/>
      <protection locked="0"/>
    </xf>
    <xf numFmtId="0" fontId="23" fillId="0" borderId="51" xfId="0" applyFont="1" applyBorder="1" applyAlignment="1" applyProtection="1">
      <alignment horizontal="center" vertical="center"/>
      <protection locked="0"/>
    </xf>
    <xf numFmtId="49" fontId="23" fillId="0" borderId="49" xfId="0" applyNumberFormat="1" applyFont="1" applyBorder="1" applyAlignment="1" applyProtection="1">
      <alignment horizontal="left"/>
      <protection locked="0"/>
    </xf>
    <xf numFmtId="49" fontId="23" fillId="0" borderId="50" xfId="0" applyNumberFormat="1" applyFont="1" applyBorder="1" applyAlignment="1" applyProtection="1">
      <alignment horizontal="left"/>
      <protection locked="0"/>
    </xf>
    <xf numFmtId="49" fontId="23" fillId="0" borderId="51" xfId="0" applyNumberFormat="1" applyFont="1" applyBorder="1" applyAlignment="1" applyProtection="1">
      <alignment horizontal="left"/>
      <protection locked="0"/>
    </xf>
    <xf numFmtId="0" fontId="23" fillId="0" borderId="49" xfId="0" applyFont="1" applyBorder="1" applyAlignment="1" applyProtection="1">
      <alignment horizontal="left" wrapText="1"/>
      <protection locked="0"/>
    </xf>
    <xf numFmtId="0" fontId="23" fillId="0" borderId="50" xfId="0" applyFont="1" applyBorder="1" applyAlignment="1" applyProtection="1">
      <alignment horizontal="left" wrapText="1"/>
      <protection locked="0"/>
    </xf>
    <xf numFmtId="0" fontId="23" fillId="0" borderId="51" xfId="0" applyFont="1" applyBorder="1" applyAlignment="1" applyProtection="1">
      <alignment horizontal="left" wrapText="1"/>
      <protection locked="0"/>
    </xf>
    <xf numFmtId="0" fontId="21" fillId="11" borderId="52" xfId="0" applyFont="1" applyFill="1" applyBorder="1" applyAlignment="1">
      <alignment horizontal="center" vertical="center"/>
    </xf>
    <xf numFmtId="0" fontId="33" fillId="0" borderId="0" xfId="0" applyFont="1" applyAlignment="1" applyProtection="1">
      <alignment horizontal="left"/>
      <protection locked="0"/>
    </xf>
    <xf numFmtId="0" fontId="33" fillId="0" borderId="58" xfId="0" applyFont="1" applyBorder="1" applyAlignment="1" applyProtection="1">
      <alignment horizontal="left"/>
      <protection locked="0"/>
    </xf>
    <xf numFmtId="0" fontId="21" fillId="11" borderId="0" xfId="0" applyFont="1" applyFill="1" applyAlignment="1">
      <alignment horizontal="center" vertical="center"/>
    </xf>
    <xf numFmtId="0" fontId="35" fillId="0" borderId="49" xfId="0" applyFont="1" applyBorder="1" applyAlignment="1" applyProtection="1">
      <alignment horizontal="center" vertical="center" wrapText="1"/>
      <protection locked="0"/>
    </xf>
    <xf numFmtId="0" fontId="35" fillId="0" borderId="50" xfId="0" applyFont="1" applyBorder="1" applyAlignment="1" applyProtection="1">
      <alignment horizontal="center" vertical="center" wrapText="1"/>
      <protection locked="0"/>
    </xf>
    <xf numFmtId="0" fontId="35" fillId="0" borderId="51" xfId="0" applyFont="1" applyBorder="1" applyAlignment="1" applyProtection="1">
      <alignment horizontal="center" vertical="center" wrapText="1"/>
      <protection locked="0"/>
    </xf>
    <xf numFmtId="44" fontId="23" fillId="0" borderId="49" xfId="3" applyFont="1" applyBorder="1" applyAlignment="1" applyProtection="1">
      <alignment horizontal="center" vertical="center" wrapText="1"/>
      <protection locked="0"/>
    </xf>
    <xf numFmtId="44" fontId="23" fillId="0" borderId="51" xfId="3" applyFont="1" applyBorder="1" applyAlignment="1" applyProtection="1">
      <alignment horizontal="center" vertical="center" wrapText="1"/>
      <protection locked="0"/>
    </xf>
    <xf numFmtId="0" fontId="32" fillId="9" borderId="41" xfId="0" applyFont="1" applyFill="1" applyBorder="1" applyAlignment="1" applyProtection="1">
      <alignment horizontal="center" vertical="center"/>
      <protection locked="0"/>
    </xf>
    <xf numFmtId="0" fontId="74" fillId="0" borderId="0" xfId="0" applyFont="1" applyAlignment="1">
      <alignment horizontal="left" vertical="top" wrapText="1"/>
    </xf>
    <xf numFmtId="49" fontId="0" fillId="0" borderId="49" xfId="0" applyNumberFormat="1" applyBorder="1" applyAlignment="1">
      <alignment horizontal="left" vertical="top" wrapText="1"/>
    </xf>
    <xf numFmtId="49" fontId="0" fillId="0" borderId="50" xfId="0" applyNumberFormat="1" applyBorder="1" applyAlignment="1">
      <alignment horizontal="left" vertical="top" wrapText="1"/>
    </xf>
    <xf numFmtId="49" fontId="0" fillId="0" borderId="51" xfId="0" applyNumberFormat="1" applyBorder="1" applyAlignment="1">
      <alignment horizontal="left" vertical="top" wrapText="1"/>
    </xf>
    <xf numFmtId="49" fontId="0" fillId="0" borderId="57" xfId="0" applyNumberFormat="1" applyBorder="1" applyAlignment="1">
      <alignment horizontal="left" vertical="center" wrapText="1"/>
    </xf>
    <xf numFmtId="49" fontId="0" fillId="0" borderId="52" xfId="0" applyNumberFormat="1" applyBorder="1" applyAlignment="1">
      <alignment horizontal="left" vertical="center" wrapText="1"/>
    </xf>
    <xf numFmtId="49" fontId="0" fillId="0" borderId="55" xfId="0" applyNumberFormat="1" applyBorder="1" applyAlignment="1">
      <alignment horizontal="left" vertical="center" wrapText="1"/>
    </xf>
    <xf numFmtId="0" fontId="10" fillId="0" borderId="56" xfId="0" applyFont="1" applyBorder="1" applyAlignment="1">
      <alignment horizontal="left" vertical="top" wrapText="1"/>
    </xf>
    <xf numFmtId="0" fontId="10" fillId="0" borderId="62" xfId="0" applyFont="1" applyBorder="1" applyAlignment="1">
      <alignment horizontal="left" vertical="top" wrapText="1"/>
    </xf>
    <xf numFmtId="0" fontId="10" fillId="0" borderId="54" xfId="0" applyFont="1" applyBorder="1" applyAlignment="1">
      <alignment horizontal="left" vertical="top" wrapTex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58" xfId="0" applyFont="1" applyBorder="1" applyAlignment="1">
      <alignment horizontal="left" vertical="center" wrapText="1"/>
    </xf>
    <xf numFmtId="0" fontId="21" fillId="11" borderId="0" xfId="0" applyFont="1" applyFill="1" applyAlignment="1" applyProtection="1">
      <alignment horizontal="center" vertical="center" wrapText="1"/>
      <protection locked="0"/>
    </xf>
    <xf numFmtId="0" fontId="74" fillId="0" borderId="0" xfId="0" applyFont="1" applyAlignment="1">
      <alignment horizontal="left" vertical="center" wrapText="1"/>
    </xf>
    <xf numFmtId="49" fontId="23" fillId="0" borderId="57" xfId="0" applyNumberFormat="1" applyFont="1" applyBorder="1" applyAlignment="1">
      <alignment horizontal="left" vertical="center" wrapText="1"/>
    </xf>
    <xf numFmtId="49" fontId="23" fillId="0" borderId="52" xfId="0" applyNumberFormat="1" applyFont="1" applyBorder="1" applyAlignment="1">
      <alignment horizontal="left" vertical="center" wrapText="1"/>
    </xf>
    <xf numFmtId="49" fontId="23" fillId="0" borderId="55" xfId="0" applyNumberFormat="1" applyFont="1" applyBorder="1" applyAlignment="1">
      <alignment horizontal="left" vertical="center" wrapText="1"/>
    </xf>
    <xf numFmtId="0" fontId="37" fillId="11" borderId="0" xfId="0" applyFont="1" applyFill="1" applyAlignment="1" applyProtection="1">
      <alignment horizontal="center" vertical="center" wrapText="1"/>
      <protection locked="0"/>
    </xf>
    <xf numFmtId="0" fontId="23" fillId="0" borderId="56" xfId="0" applyFont="1" applyBorder="1" applyAlignment="1">
      <alignment vertical="top"/>
    </xf>
    <xf numFmtId="0" fontId="23" fillId="0" borderId="62" xfId="0" applyFont="1" applyBorder="1" applyAlignment="1">
      <alignment vertical="top"/>
    </xf>
    <xf numFmtId="0" fontId="23" fillId="0" borderId="54" xfId="0" applyFont="1" applyBorder="1" applyAlignment="1">
      <alignment vertical="top"/>
    </xf>
    <xf numFmtId="0" fontId="36" fillId="0" borderId="0" xfId="0" applyFont="1" applyAlignment="1">
      <alignment horizontal="center"/>
    </xf>
    <xf numFmtId="0" fontId="21" fillId="11" borderId="0" xfId="0" applyFont="1" applyFill="1" applyAlignment="1" applyProtection="1">
      <alignment horizontal="center" vertical="center"/>
      <protection locked="0"/>
    </xf>
    <xf numFmtId="0" fontId="23" fillId="0" borderId="0" xfId="0" applyFont="1" applyAlignment="1">
      <alignment horizontal="left" vertical="center"/>
    </xf>
    <xf numFmtId="0" fontId="21" fillId="11" borderId="0" xfId="0" applyFont="1" applyFill="1" applyAlignment="1" applyProtection="1">
      <alignment horizontal="center" vertical="top"/>
      <protection locked="0"/>
    </xf>
    <xf numFmtId="0" fontId="23" fillId="0" borderId="49" xfId="0" applyFont="1" applyBorder="1" applyAlignment="1">
      <alignment horizontal="left" vertical="top" wrapText="1"/>
    </xf>
    <xf numFmtId="0" fontId="23" fillId="0" borderId="50" xfId="0" applyFont="1" applyBorder="1" applyAlignment="1">
      <alignment horizontal="left" vertical="top" wrapText="1"/>
    </xf>
    <xf numFmtId="0" fontId="23" fillId="0" borderId="51" xfId="0" applyFont="1" applyBorder="1" applyAlignment="1">
      <alignment horizontal="left" vertical="top" wrapText="1"/>
    </xf>
    <xf numFmtId="0" fontId="21" fillId="11" borderId="0" xfId="0" applyFont="1" applyFill="1" applyAlignment="1" applyProtection="1">
      <alignment horizontal="center" vertical="top" wrapText="1"/>
      <protection locked="0"/>
    </xf>
    <xf numFmtId="0" fontId="23" fillId="0" borderId="62" xfId="0" applyFont="1" applyBorder="1" applyAlignment="1">
      <alignment horizontal="left" vertical="top" wrapText="1"/>
    </xf>
    <xf numFmtId="0" fontId="23" fillId="0" borderId="53" xfId="0" applyFont="1" applyBorder="1" applyAlignment="1">
      <alignment horizontal="left" vertical="top" wrapText="1"/>
    </xf>
    <xf numFmtId="0" fontId="23" fillId="0" borderId="0" xfId="0" applyFont="1" applyAlignment="1">
      <alignment horizontal="left" vertical="top" wrapText="1"/>
    </xf>
    <xf numFmtId="0" fontId="23" fillId="0" borderId="58" xfId="0" applyFont="1" applyBorder="1" applyAlignment="1">
      <alignment horizontal="left" vertical="top" wrapText="1"/>
    </xf>
    <xf numFmtId="0" fontId="23" fillId="0" borderId="62" xfId="0" applyFont="1" applyBorder="1"/>
    <xf numFmtId="0" fontId="23" fillId="0" borderId="0" xfId="0" applyFont="1"/>
    <xf numFmtId="0" fontId="23" fillId="0" borderId="57" xfId="0" applyFont="1" applyBorder="1" applyAlignment="1">
      <alignment horizontal="left" vertical="top" wrapText="1"/>
    </xf>
    <xf numFmtId="0" fontId="23" fillId="0" borderId="52" xfId="0" applyFont="1" applyBorder="1" applyAlignment="1">
      <alignment horizontal="left" vertical="top"/>
    </xf>
    <xf numFmtId="0" fontId="23" fillId="0" borderId="55" xfId="0" applyFont="1" applyBorder="1" applyAlignment="1">
      <alignment horizontal="left" vertical="top"/>
    </xf>
    <xf numFmtId="0" fontId="23" fillId="0" borderId="52" xfId="0" applyFont="1" applyBorder="1"/>
    <xf numFmtId="0" fontId="23" fillId="0" borderId="56" xfId="0" applyFont="1" applyBorder="1" applyAlignment="1">
      <alignment horizontal="left" vertical="top" wrapText="1"/>
    </xf>
    <xf numFmtId="0" fontId="23" fillId="0" borderId="54" xfId="0" applyFont="1" applyBorder="1" applyAlignment="1">
      <alignment horizontal="left" vertical="top" wrapText="1"/>
    </xf>
    <xf numFmtId="0" fontId="0" fillId="0" borderId="0" xfId="0" applyAlignment="1">
      <alignment horizontal="left" vertical="top"/>
    </xf>
    <xf numFmtId="0" fontId="23" fillId="0" borderId="52" xfId="0" applyFont="1" applyBorder="1" applyAlignment="1">
      <alignment horizontal="left" vertical="top" wrapText="1"/>
    </xf>
    <xf numFmtId="0" fontId="23" fillId="0" borderId="55" xfId="0" applyFont="1" applyBorder="1" applyAlignment="1">
      <alignment horizontal="left" vertical="top" wrapText="1"/>
    </xf>
    <xf numFmtId="0" fontId="23" fillId="0" borderId="0" xfId="0" applyFont="1" applyAlignment="1">
      <alignment horizontal="left" vertical="center" wrapText="1"/>
    </xf>
    <xf numFmtId="0" fontId="75" fillId="0" borderId="0" xfId="0" applyFont="1" applyAlignment="1" applyProtection="1">
      <alignment horizontal="left" vertical="center" wrapText="1"/>
      <protection locked="0"/>
    </xf>
    <xf numFmtId="0" fontId="75" fillId="0" borderId="0" xfId="0" applyFont="1" applyAlignment="1" applyProtection="1">
      <alignment horizontal="left" vertical="center"/>
      <protection locked="0"/>
    </xf>
    <xf numFmtId="0" fontId="23" fillId="0" borderId="48" xfId="0" applyFont="1" applyBorder="1" applyAlignment="1">
      <alignment horizontal="left" vertical="center" wrapText="1"/>
    </xf>
    <xf numFmtId="0" fontId="33" fillId="0" borderId="48" xfId="0" applyFont="1" applyBorder="1" applyAlignment="1">
      <alignment horizontal="left" vertical="center" wrapText="1"/>
    </xf>
    <xf numFmtId="0" fontId="39" fillId="0" borderId="48" xfId="0" applyFont="1" applyBorder="1" applyAlignment="1">
      <alignment vertical="center" wrapText="1"/>
    </xf>
    <xf numFmtId="0" fontId="23" fillId="4" borderId="13" xfId="0" applyFont="1" applyFill="1" applyBorder="1" applyAlignment="1">
      <alignment horizontal="center"/>
    </xf>
    <xf numFmtId="0" fontId="23" fillId="4" borderId="14" xfId="0" applyFont="1" applyFill="1" applyBorder="1" applyAlignment="1">
      <alignment horizontal="center"/>
    </xf>
    <xf numFmtId="0" fontId="23" fillId="4" borderId="15" xfId="0" applyFont="1" applyFill="1" applyBorder="1" applyAlignment="1">
      <alignment horizontal="center"/>
    </xf>
    <xf numFmtId="165" fontId="40" fillId="0" borderId="22" xfId="0" applyNumberFormat="1" applyFont="1" applyBorder="1" applyAlignment="1" applyProtection="1">
      <alignment horizontal="left" vertical="center"/>
      <protection locked="0"/>
    </xf>
    <xf numFmtId="165" fontId="40" fillId="0" borderId="32" xfId="0" applyNumberFormat="1" applyFont="1" applyBorder="1" applyAlignment="1" applyProtection="1">
      <alignment horizontal="left" vertical="center"/>
      <protection locked="0"/>
    </xf>
    <xf numFmtId="165" fontId="40" fillId="0" borderId="2" xfId="0" applyNumberFormat="1" applyFont="1" applyBorder="1" applyAlignment="1" applyProtection="1">
      <alignment horizontal="left" vertical="center"/>
      <protection locked="0"/>
    </xf>
    <xf numFmtId="0" fontId="23" fillId="4" borderId="14" xfId="0" applyFont="1" applyFill="1" applyBorder="1" applyAlignment="1">
      <alignment horizontal="center" vertical="center"/>
    </xf>
    <xf numFmtId="0" fontId="23" fillId="4" borderId="15" xfId="0" applyFont="1" applyFill="1" applyBorder="1" applyAlignment="1">
      <alignment horizontal="center" vertical="center"/>
    </xf>
    <xf numFmtId="0" fontId="23" fillId="4" borderId="3" xfId="0" applyFont="1" applyFill="1" applyBorder="1" applyAlignment="1">
      <alignment horizontal="center" vertical="center"/>
    </xf>
    <xf numFmtId="0" fontId="23" fillId="4" borderId="4" xfId="0" applyFont="1" applyFill="1" applyBorder="1" applyAlignment="1">
      <alignment horizontal="center" vertical="center"/>
    </xf>
    <xf numFmtId="0" fontId="23" fillId="4" borderId="5" xfId="0" applyFont="1" applyFill="1" applyBorder="1" applyAlignment="1">
      <alignment horizontal="center" vertical="center"/>
    </xf>
    <xf numFmtId="0" fontId="40" fillId="0" borderId="31" xfId="0" applyFont="1" applyBorder="1" applyAlignment="1" applyProtection="1">
      <alignment horizontal="left" vertical="center"/>
      <protection locked="0"/>
    </xf>
    <xf numFmtId="0" fontId="40" fillId="0" borderId="30" xfId="0" applyFont="1" applyBorder="1" applyAlignment="1" applyProtection="1">
      <alignment horizontal="left" vertical="center"/>
      <protection locked="0"/>
    </xf>
    <xf numFmtId="0" fontId="41" fillId="0" borderId="33" xfId="0" applyFont="1" applyBorder="1" applyAlignment="1" applyProtection="1">
      <alignment horizontal="left" vertical="center"/>
      <protection locked="0"/>
    </xf>
    <xf numFmtId="0" fontId="41" fillId="0" borderId="40" xfId="0" applyFont="1" applyBorder="1" applyAlignment="1" applyProtection="1">
      <alignment horizontal="left" vertical="center"/>
      <protection locked="0"/>
    </xf>
    <xf numFmtId="0" fontId="40" fillId="0" borderId="22" xfId="0" applyFont="1" applyBorder="1" applyAlignment="1" applyProtection="1">
      <alignment horizontal="left" vertical="center"/>
      <protection locked="0"/>
    </xf>
    <xf numFmtId="0" fontId="40" fillId="0" borderId="32" xfId="0" applyFont="1" applyBorder="1" applyAlignment="1" applyProtection="1">
      <alignment horizontal="left" vertical="center"/>
      <protection locked="0"/>
    </xf>
    <xf numFmtId="0" fontId="40" fillId="0" borderId="33" xfId="0" applyFont="1" applyBorder="1" applyAlignment="1" applyProtection="1">
      <alignment horizontal="left" vertical="center"/>
      <protection locked="0"/>
    </xf>
    <xf numFmtId="0" fontId="40" fillId="0" borderId="40" xfId="0" applyFont="1" applyBorder="1" applyAlignment="1" applyProtection="1">
      <alignment horizontal="left" vertical="center"/>
      <protection locked="0"/>
    </xf>
    <xf numFmtId="165" fontId="40" fillId="0" borderId="45" xfId="0" applyNumberFormat="1" applyFont="1" applyBorder="1" applyAlignment="1" applyProtection="1">
      <alignment horizontal="left" vertical="center"/>
      <protection locked="0"/>
    </xf>
    <xf numFmtId="165" fontId="40" fillId="0" borderId="38" xfId="0" applyNumberFormat="1" applyFont="1" applyBorder="1" applyAlignment="1" applyProtection="1">
      <alignment horizontal="left" vertical="center"/>
      <protection locked="0"/>
    </xf>
    <xf numFmtId="165" fontId="40" fillId="0" borderId="46" xfId="0" applyNumberFormat="1" applyFont="1" applyBorder="1" applyAlignment="1" applyProtection="1">
      <alignment horizontal="left" vertical="center"/>
      <protection locked="0"/>
    </xf>
    <xf numFmtId="0" fontId="40" fillId="0" borderId="18" xfId="0" applyFont="1" applyBorder="1" applyAlignment="1" applyProtection="1">
      <alignment horizontal="left" vertical="center"/>
      <protection locked="0"/>
    </xf>
    <xf numFmtId="0" fontId="40" fillId="0" borderId="2" xfId="0" applyFont="1" applyBorder="1" applyAlignment="1" applyProtection="1">
      <alignment horizontal="left" vertical="center"/>
      <protection locked="0"/>
    </xf>
    <xf numFmtId="0" fontId="40" fillId="0" borderId="22" xfId="0" applyFont="1" applyBorder="1" applyAlignment="1" applyProtection="1">
      <alignment horizontal="center" vertical="center"/>
      <protection locked="0"/>
    </xf>
    <xf numFmtId="0" fontId="40" fillId="0" borderId="2" xfId="0" applyFont="1" applyBorder="1" applyAlignment="1" applyProtection="1">
      <alignment horizontal="center" vertical="center"/>
      <protection locked="0"/>
    </xf>
    <xf numFmtId="0" fontId="39" fillId="8" borderId="19" xfId="0" applyFont="1" applyFill="1" applyBorder="1" applyAlignment="1">
      <alignment horizontal="left" vertical="center"/>
    </xf>
    <xf numFmtId="0" fontId="40" fillId="0" borderId="32" xfId="0" applyFont="1" applyBorder="1" applyAlignment="1" applyProtection="1">
      <alignment horizontal="center" vertical="center"/>
      <protection locked="0"/>
    </xf>
    <xf numFmtId="0" fontId="52" fillId="3" borderId="38" xfId="0" applyFont="1" applyFill="1" applyBorder="1" applyAlignment="1">
      <alignment horizontal="center" vertical="center"/>
    </xf>
    <xf numFmtId="3" fontId="51" fillId="0" borderId="33" xfId="0" applyNumberFormat="1" applyFont="1" applyBorder="1" applyAlignment="1" applyProtection="1">
      <alignment horizontal="center" vertical="center"/>
      <protection locked="0"/>
    </xf>
    <xf numFmtId="3" fontId="51" fillId="0" borderId="18" xfId="0" applyNumberFormat="1" applyFont="1" applyBorder="1" applyAlignment="1" applyProtection="1">
      <alignment horizontal="center" vertical="center"/>
      <protection locked="0"/>
    </xf>
    <xf numFmtId="0" fontId="40" fillId="3" borderId="4" xfId="0" applyFont="1" applyFill="1" applyBorder="1" applyAlignment="1">
      <alignment horizontal="center" vertical="center"/>
    </xf>
    <xf numFmtId="0" fontId="40" fillId="0" borderId="1" xfId="0" applyFont="1" applyBorder="1" applyAlignment="1" applyProtection="1">
      <alignment horizontal="left" vertical="center"/>
      <protection locked="0"/>
    </xf>
    <xf numFmtId="0" fontId="40" fillId="3" borderId="38" xfId="0" applyFont="1" applyFill="1" applyBorder="1" applyAlignment="1">
      <alignment horizontal="center" vertical="center"/>
    </xf>
    <xf numFmtId="0" fontId="40" fillId="0" borderId="33" xfId="0" applyFont="1" applyBorder="1" applyAlignment="1" applyProtection="1">
      <alignment horizontal="center" vertical="center"/>
      <protection locked="0"/>
    </xf>
    <xf numFmtId="0" fontId="40" fillId="0" borderId="18" xfId="0" applyFont="1" applyBorder="1" applyAlignment="1" applyProtection="1">
      <alignment horizontal="center" vertical="center"/>
      <protection locked="0"/>
    </xf>
    <xf numFmtId="0" fontId="43" fillId="0" borderId="0" xfId="0" applyFont="1" applyAlignment="1">
      <alignment horizontal="left" vertical="center"/>
    </xf>
    <xf numFmtId="0" fontId="43" fillId="0" borderId="42" xfId="0" applyFont="1" applyBorder="1" applyAlignment="1">
      <alignment horizontal="left" vertical="center"/>
    </xf>
    <xf numFmtId="0" fontId="42" fillId="9" borderId="41" xfId="0" applyFont="1" applyFill="1" applyBorder="1" applyAlignment="1">
      <alignment horizontal="center" vertical="center"/>
    </xf>
    <xf numFmtId="0" fontId="42" fillId="9" borderId="0" xfId="0" applyFont="1" applyFill="1" applyAlignment="1">
      <alignment horizontal="center" vertical="center"/>
    </xf>
    <xf numFmtId="164" fontId="61" fillId="20" borderId="77" xfId="0" applyNumberFormat="1" applyFont="1" applyFill="1" applyBorder="1" applyAlignment="1" applyProtection="1">
      <alignment horizontal="right" vertical="center"/>
      <protection locked="0"/>
    </xf>
    <xf numFmtId="164" fontId="61" fillId="20" borderId="14" xfId="0" applyNumberFormat="1" applyFont="1" applyFill="1" applyBorder="1" applyAlignment="1" applyProtection="1">
      <alignment horizontal="right" vertical="center"/>
      <protection locked="0"/>
    </xf>
    <xf numFmtId="2" fontId="61" fillId="20" borderId="14" xfId="0" applyNumberFormat="1" applyFont="1" applyFill="1" applyBorder="1" applyAlignment="1" applyProtection="1">
      <alignment horizontal="right" vertical="center"/>
      <protection locked="0"/>
    </xf>
    <xf numFmtId="44" fontId="61" fillId="20" borderId="14" xfId="3" applyFont="1" applyFill="1" applyBorder="1" applyAlignment="1" applyProtection="1">
      <alignment horizontal="right" vertical="center"/>
      <protection locked="0"/>
    </xf>
    <xf numFmtId="164" fontId="61" fillId="20" borderId="15" xfId="0" applyNumberFormat="1" applyFont="1" applyFill="1" applyBorder="1" applyAlignment="1" applyProtection="1">
      <alignment horizontal="right" vertical="center"/>
      <protection locked="0"/>
    </xf>
    <xf numFmtId="0" fontId="61" fillId="20" borderId="53" xfId="0" applyFont="1" applyFill="1" applyBorder="1" applyAlignment="1" applyProtection="1">
      <alignment horizontal="right" vertical="center"/>
      <protection locked="0"/>
    </xf>
    <xf numFmtId="0" fontId="61" fillId="20" borderId="0" xfId="0" applyFont="1" applyFill="1" applyAlignment="1" applyProtection="1">
      <alignment horizontal="right" vertical="center"/>
      <protection locked="0"/>
    </xf>
    <xf numFmtId="2" fontId="61" fillId="20" borderId="0" xfId="0" applyNumberFormat="1" applyFont="1" applyFill="1" applyAlignment="1" applyProtection="1">
      <alignment horizontal="right" vertical="center"/>
      <protection locked="0"/>
    </xf>
    <xf numFmtId="44" fontId="61" fillId="20" borderId="0" xfId="3" applyFont="1" applyFill="1" applyBorder="1" applyAlignment="1" applyProtection="1">
      <alignment horizontal="right" vertical="center"/>
      <protection locked="0"/>
    </xf>
    <xf numFmtId="0" fontId="61" fillId="20" borderId="17" xfId="0" applyFont="1" applyFill="1" applyBorder="1" applyAlignment="1" applyProtection="1">
      <alignment horizontal="right" vertical="center"/>
      <protection locked="0"/>
    </xf>
    <xf numFmtId="164" fontId="61" fillId="20" borderId="81" xfId="0" applyNumberFormat="1" applyFont="1" applyFill="1" applyBorder="1" applyAlignment="1" applyProtection="1">
      <alignment horizontal="right" vertical="center"/>
      <protection locked="0"/>
    </xf>
    <xf numFmtId="164" fontId="61" fillId="20" borderId="19" xfId="0" applyNumberFormat="1" applyFont="1" applyFill="1" applyBorder="1" applyAlignment="1" applyProtection="1">
      <alignment horizontal="right" vertical="center"/>
      <protection locked="0"/>
    </xf>
    <xf numFmtId="164" fontId="61" fillId="20" borderId="21" xfId="0" applyNumberFormat="1" applyFont="1" applyFill="1" applyBorder="1" applyAlignment="1" applyProtection="1">
      <alignment horizontal="right" vertical="center"/>
      <protection locked="0"/>
    </xf>
    <xf numFmtId="164" fontId="60" fillId="0" borderId="58" xfId="0" applyNumberFormat="1" applyFont="1" applyBorder="1" applyAlignment="1" applyProtection="1">
      <alignment horizontal="center" vertical="center"/>
      <protection locked="0"/>
    </xf>
    <xf numFmtId="0" fontId="23" fillId="0" borderId="22" xfId="0" applyFont="1" applyBorder="1"/>
    <xf numFmtId="0" fontId="23" fillId="0" borderId="2" xfId="0" applyFont="1" applyBorder="1"/>
    <xf numFmtId="0" fontId="68" fillId="0" borderId="31" xfId="0" applyFont="1" applyBorder="1" applyAlignment="1" applyProtection="1">
      <alignment horizontal="center" vertical="center"/>
      <protection locked="0"/>
    </xf>
    <xf numFmtId="0" fontId="68" fillId="0" borderId="1" xfId="0" applyFont="1" applyBorder="1" applyAlignment="1" applyProtection="1">
      <alignment horizontal="center" vertical="center"/>
      <protection locked="0"/>
    </xf>
    <xf numFmtId="0" fontId="40" fillId="0" borderId="0" xfId="0" applyFont="1" applyAlignment="1">
      <alignment vertical="top"/>
    </xf>
    <xf numFmtId="0" fontId="39" fillId="3" borderId="0" xfId="0" applyFont="1" applyFill="1" applyAlignment="1">
      <alignment horizontal="left"/>
    </xf>
    <xf numFmtId="0" fontId="40" fillId="0" borderId="0" xfId="0" applyFont="1" applyAlignment="1">
      <alignment horizontal="left" vertical="top"/>
    </xf>
    <xf numFmtId="0" fontId="40" fillId="0" borderId="0" xfId="0" applyFont="1" applyAlignment="1">
      <alignment vertical="top" wrapText="1"/>
    </xf>
    <xf numFmtId="0" fontId="40" fillId="0" borderId="0" xfId="0" applyFont="1" applyAlignment="1">
      <alignment horizontal="left" vertical="top" wrapText="1"/>
    </xf>
    <xf numFmtId="0" fontId="36" fillId="0" borderId="14" xfId="0" applyFont="1" applyBorder="1" applyAlignment="1">
      <alignment horizontal="center"/>
    </xf>
    <xf numFmtId="0" fontId="32" fillId="9" borderId="4" xfId="0" applyFont="1" applyFill="1" applyBorder="1" applyAlignment="1">
      <alignment horizontal="center" vertical="center"/>
    </xf>
    <xf numFmtId="0" fontId="64" fillId="0" borderId="0" xfId="0" applyFont="1" applyAlignment="1">
      <alignment horizontal="left"/>
    </xf>
    <xf numFmtId="0" fontId="23" fillId="0" borderId="0" xfId="0" applyFont="1" applyAlignment="1" applyProtection="1">
      <alignment horizontal="left" vertical="center"/>
      <protection locked="0"/>
    </xf>
    <xf numFmtId="0" fontId="65" fillId="0" borderId="0" xfId="0" applyFont="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0" xfId="0" applyFont="1" applyAlignment="1" applyProtection="1">
      <alignment horizontal="left"/>
      <protection locked="0"/>
    </xf>
    <xf numFmtId="0" fontId="73" fillId="0" borderId="0" xfId="0" applyFont="1" applyAlignment="1" applyProtection="1">
      <alignment horizontal="left" vertical="center" wrapText="1"/>
      <protection locked="0"/>
    </xf>
    <xf numFmtId="0" fontId="23" fillId="0" borderId="100" xfId="0" applyFont="1" applyBorder="1" applyAlignment="1" applyProtection="1">
      <alignment vertical="center"/>
      <protection locked="0"/>
    </xf>
    <xf numFmtId="0" fontId="23" fillId="0" borderId="101" xfId="0" applyFont="1" applyBorder="1" applyAlignment="1" applyProtection="1">
      <alignment vertical="center"/>
      <protection locked="0"/>
    </xf>
    <xf numFmtId="0" fontId="23" fillId="10" borderId="0" xfId="0" applyFont="1" applyFill="1" applyAlignment="1" applyProtection="1">
      <alignment horizontal="left" vertical="center" wrapText="1"/>
      <protection locked="0"/>
    </xf>
    <xf numFmtId="0" fontId="23" fillId="10" borderId="95" xfId="0" applyFont="1" applyFill="1" applyBorder="1" applyAlignment="1" applyProtection="1">
      <alignment horizontal="left" vertical="center" wrapText="1"/>
      <protection locked="0"/>
    </xf>
    <xf numFmtId="0" fontId="23" fillId="10" borderId="96" xfId="0" applyFont="1" applyFill="1" applyBorder="1" applyAlignment="1" applyProtection="1">
      <alignment horizontal="left" vertical="center" wrapText="1"/>
      <protection locked="0"/>
    </xf>
    <xf numFmtId="0" fontId="23" fillId="10" borderId="96" xfId="0" applyFont="1" applyFill="1" applyBorder="1" applyAlignment="1" applyProtection="1">
      <alignment horizontal="left" vertical="center"/>
      <protection locked="0"/>
    </xf>
    <xf numFmtId="0" fontId="23" fillId="10" borderId="97" xfId="0" applyFont="1" applyFill="1" applyBorder="1" applyAlignment="1" applyProtection="1">
      <alignment horizontal="left" vertical="center"/>
      <protection locked="0"/>
    </xf>
    <xf numFmtId="0" fontId="29" fillId="10" borderId="0" xfId="0" applyFont="1" applyFill="1" applyAlignment="1" applyProtection="1">
      <alignment horizontal="left" vertical="top" wrapText="1"/>
      <protection locked="0"/>
    </xf>
    <xf numFmtId="0" fontId="23" fillId="10" borderId="95" xfId="0" applyFont="1" applyFill="1" applyBorder="1" applyAlignment="1" applyProtection="1">
      <alignment horizontal="left" vertical="center"/>
      <protection locked="0"/>
    </xf>
    <xf numFmtId="0" fontId="23" fillId="10" borderId="4" xfId="0" applyFont="1" applyFill="1" applyBorder="1" applyAlignment="1" applyProtection="1">
      <alignment horizontal="center" vertical="center"/>
      <protection locked="0"/>
    </xf>
    <xf numFmtId="0" fontId="23" fillId="10" borderId="14" xfId="0" applyFont="1" applyFill="1" applyBorder="1" applyAlignment="1" applyProtection="1">
      <alignment horizontal="center" vertical="center" wrapText="1"/>
      <protection locked="0"/>
    </xf>
    <xf numFmtId="0" fontId="23" fillId="10" borderId="0" xfId="0" applyFont="1" applyFill="1" applyAlignment="1" applyProtection="1">
      <alignment horizontal="left" vertical="top" wrapText="1"/>
      <protection locked="0"/>
    </xf>
    <xf numFmtId="0" fontId="23" fillId="10" borderId="0" xfId="0" applyFont="1" applyFill="1" applyAlignment="1" applyProtection="1">
      <alignment horizontal="center" vertical="center"/>
      <protection locked="0"/>
    </xf>
    <xf numFmtId="0" fontId="23" fillId="0" borderId="96" xfId="0" applyFont="1" applyBorder="1" applyAlignment="1" applyProtection="1">
      <alignment horizontal="left" vertical="center"/>
      <protection locked="0"/>
    </xf>
    <xf numFmtId="0" fontId="23" fillId="0" borderId="97" xfId="0" applyFont="1" applyBorder="1" applyAlignment="1" applyProtection="1">
      <alignment horizontal="left" vertical="center"/>
      <protection locked="0"/>
    </xf>
    <xf numFmtId="0" fontId="23" fillId="0" borderId="100" xfId="0" applyFont="1" applyBorder="1" applyAlignment="1" applyProtection="1">
      <alignment horizontal="left" vertical="center"/>
      <protection locked="0"/>
    </xf>
    <xf numFmtId="0" fontId="23" fillId="0" borderId="101" xfId="0" applyFont="1" applyBorder="1" applyAlignment="1" applyProtection="1">
      <alignment horizontal="left" vertical="center"/>
      <protection locked="0"/>
    </xf>
    <xf numFmtId="0" fontId="27" fillId="10" borderId="95" xfId="0" applyFont="1" applyFill="1" applyBorder="1" applyAlignment="1" applyProtection="1">
      <alignment horizontal="left" vertical="center"/>
      <protection locked="0"/>
    </xf>
    <xf numFmtId="0" fontId="27" fillId="10" borderId="96" xfId="0" applyFont="1" applyFill="1" applyBorder="1" applyAlignment="1" applyProtection="1">
      <alignment horizontal="left" vertical="center"/>
      <protection locked="0"/>
    </xf>
    <xf numFmtId="0" fontId="28" fillId="10" borderId="95" xfId="0" applyFont="1" applyFill="1" applyBorder="1" applyAlignment="1" applyProtection="1">
      <alignment horizontal="left" vertical="center"/>
      <protection locked="0"/>
    </xf>
    <xf numFmtId="164" fontId="23" fillId="10" borderId="96" xfId="0" applyNumberFormat="1" applyFont="1" applyFill="1" applyBorder="1" applyAlignment="1" applyProtection="1">
      <alignment horizontal="left" vertical="center"/>
      <protection locked="0"/>
    </xf>
    <xf numFmtId="164" fontId="23" fillId="10" borderId="97" xfId="0" applyNumberFormat="1" applyFont="1" applyFill="1" applyBorder="1" applyAlignment="1" applyProtection="1">
      <alignment horizontal="left" vertical="center"/>
      <protection locked="0"/>
    </xf>
    <xf numFmtId="0" fontId="23" fillId="10" borderId="98" xfId="0" applyFont="1" applyFill="1" applyBorder="1" applyAlignment="1" applyProtection="1">
      <alignment horizontal="left" vertical="center"/>
      <protection locked="0"/>
    </xf>
    <xf numFmtId="0" fontId="23" fillId="10" borderId="99" xfId="0" applyFont="1" applyFill="1" applyBorder="1" applyAlignment="1" applyProtection="1">
      <alignment horizontal="left" vertical="center"/>
      <protection locked="0"/>
    </xf>
    <xf numFmtId="0" fontId="5" fillId="10" borderId="96" xfId="2" applyFill="1" applyBorder="1" applyAlignment="1" applyProtection="1">
      <alignment horizontal="left" vertical="center"/>
      <protection locked="0"/>
    </xf>
    <xf numFmtId="0" fontId="21" fillId="9" borderId="56" xfId="0" applyFont="1" applyFill="1" applyBorder="1" applyAlignment="1" applyProtection="1">
      <alignment horizontal="left" vertical="center"/>
      <protection locked="0"/>
    </xf>
    <xf numFmtId="0" fontId="21" fillId="9" borderId="54" xfId="0" applyFont="1" applyFill="1" applyBorder="1" applyAlignment="1" applyProtection="1">
      <alignment horizontal="left" vertical="center"/>
      <protection locked="0"/>
    </xf>
    <xf numFmtId="0" fontId="23" fillId="10" borderId="96" xfId="0" quotePrefix="1" applyFont="1" applyFill="1" applyBorder="1" applyAlignment="1" applyProtection="1">
      <alignment horizontal="left" vertical="center" wrapText="1"/>
      <protection locked="0"/>
    </xf>
    <xf numFmtId="0" fontId="23" fillId="10" borderId="96" xfId="0" applyFont="1" applyFill="1" applyBorder="1" applyAlignment="1" applyProtection="1">
      <alignment horizontal="left" vertical="top"/>
      <protection locked="0"/>
    </xf>
    <xf numFmtId="0" fontId="23" fillId="10" borderId="97" xfId="0" applyFont="1" applyFill="1" applyBorder="1" applyAlignment="1" applyProtection="1">
      <alignment horizontal="left" vertical="top"/>
      <protection locked="0"/>
    </xf>
    <xf numFmtId="0" fontId="29" fillId="10" borderId="0" xfId="0" applyFont="1" applyFill="1" applyAlignment="1" applyProtection="1">
      <alignment horizontal="left" vertical="center" wrapText="1"/>
      <protection locked="0"/>
    </xf>
    <xf numFmtId="0" fontId="21" fillId="9" borderId="95" xfId="0" applyFont="1" applyFill="1" applyBorder="1" applyAlignment="1" applyProtection="1">
      <alignment horizontal="center" vertical="center"/>
      <protection locked="0"/>
    </xf>
    <xf numFmtId="0" fontId="21" fillId="9" borderId="96" xfId="0" applyFont="1" applyFill="1" applyBorder="1" applyAlignment="1" applyProtection="1">
      <alignment horizontal="center" vertical="center"/>
      <protection locked="0"/>
    </xf>
    <xf numFmtId="0" fontId="22" fillId="10" borderId="96" xfId="0" applyFont="1" applyFill="1" applyBorder="1" applyAlignment="1" applyProtection="1">
      <alignment horizontal="center" vertical="center"/>
      <protection locked="0"/>
    </xf>
    <xf numFmtId="0" fontId="22" fillId="10" borderId="97" xfId="0" applyFont="1" applyFill="1" applyBorder="1" applyAlignment="1" applyProtection="1">
      <alignment horizontal="center" vertical="center"/>
      <protection locked="0"/>
    </xf>
    <xf numFmtId="0" fontId="24" fillId="10" borderId="95" xfId="0" applyFont="1" applyFill="1" applyBorder="1" applyAlignment="1" applyProtection="1">
      <alignment horizontal="center" vertical="center"/>
      <protection locked="0"/>
    </xf>
    <xf numFmtId="0" fontId="24" fillId="10" borderId="96" xfId="0" applyFont="1" applyFill="1" applyBorder="1" applyAlignment="1" applyProtection="1">
      <alignment horizontal="center" vertical="center"/>
      <protection locked="0"/>
    </xf>
    <xf numFmtId="0" fontId="22" fillId="10" borderId="96" xfId="0" applyFont="1" applyFill="1" applyBorder="1" applyAlignment="1" applyProtection="1">
      <alignment horizontal="left" vertical="center" wrapText="1"/>
      <protection locked="0"/>
    </xf>
    <xf numFmtId="0" fontId="22" fillId="10" borderId="97" xfId="0" applyFont="1" applyFill="1" applyBorder="1" applyAlignment="1" applyProtection="1">
      <alignment horizontal="left" vertical="center" wrapText="1"/>
      <protection locked="0"/>
    </xf>
    <xf numFmtId="0" fontId="57" fillId="0" borderId="0" xfId="0" applyFont="1" applyAlignment="1">
      <alignment horizontal="left" vertical="center" wrapText="1"/>
    </xf>
    <xf numFmtId="0" fontId="57" fillId="0" borderId="0" xfId="0" applyFont="1" applyAlignment="1">
      <alignment horizontal="center" vertical="center" wrapText="1"/>
    </xf>
    <xf numFmtId="0" fontId="53" fillId="0" borderId="0" xfId="0" applyFont="1" applyAlignment="1">
      <alignment horizontal="left" vertical="center" wrapText="1"/>
    </xf>
    <xf numFmtId="0" fontId="77" fillId="0" borderId="0" xfId="0" applyFont="1" applyAlignment="1">
      <alignment horizontal="center" vertical="center"/>
    </xf>
    <xf numFmtId="0" fontId="78" fillId="0" borderId="0" xfId="0" applyFont="1" applyAlignment="1" applyProtection="1">
      <alignment horizontal="left" vertical="center" wrapText="1"/>
      <protection locked="0"/>
    </xf>
    <xf numFmtId="0" fontId="77" fillId="0" borderId="0" xfId="0" applyFont="1" applyAlignment="1" applyProtection="1">
      <alignment horizontal="center" vertical="center" wrapText="1"/>
      <protection locked="0"/>
    </xf>
    <xf numFmtId="0" fontId="53" fillId="0" borderId="0" xfId="0" applyFont="1" applyAlignment="1">
      <alignment vertical="center" wrapText="1"/>
    </xf>
    <xf numFmtId="0" fontId="57" fillId="0" borderId="0" xfId="0" applyFont="1" applyAlignment="1">
      <alignment vertical="center" wrapText="1"/>
    </xf>
    <xf numFmtId="0" fontId="57" fillId="0" borderId="0" xfId="0" applyFont="1"/>
    <xf numFmtId="0" fontId="80" fillId="0" borderId="0" xfId="0" applyFont="1" applyAlignment="1">
      <alignment horizontal="left" vertical="center" wrapText="1"/>
    </xf>
    <xf numFmtId="0" fontId="54" fillId="0" borderId="0" xfId="0" applyFont="1" applyAlignment="1">
      <alignment horizontal="left" vertical="center" wrapText="1"/>
    </xf>
    <xf numFmtId="0" fontId="28" fillId="0" borderId="0" xfId="0" applyFont="1" applyAlignment="1">
      <alignment horizontal="left" vertical="center" wrapText="1"/>
    </xf>
    <xf numFmtId="0" fontId="33" fillId="0" borderId="0" xfId="0" applyFont="1" applyAlignment="1">
      <alignment horizontal="left" vertical="center" wrapText="1"/>
    </xf>
    <xf numFmtId="0" fontId="23" fillId="0" borderId="0" xfId="0" applyFont="1" applyAlignment="1">
      <alignment horizontal="center" vertical="center" wrapText="1"/>
    </xf>
    <xf numFmtId="0" fontId="76" fillId="0" borderId="0" xfId="0" applyFont="1" applyAlignment="1">
      <alignment horizontal="center" vertical="center"/>
    </xf>
    <xf numFmtId="0" fontId="32" fillId="0" borderId="0" xfId="0" applyFont="1" applyAlignment="1" applyProtection="1">
      <alignment horizontal="center" vertical="center" wrapText="1"/>
      <protection locked="0"/>
    </xf>
    <xf numFmtId="0" fontId="0" fillId="0" borderId="0" xfId="0" applyAlignment="1">
      <alignment horizontal="center" vertical="center"/>
    </xf>
    <xf numFmtId="0" fontId="11" fillId="14" borderId="0" xfId="0" applyFont="1" applyFill="1" applyAlignment="1">
      <alignment horizontal="center"/>
    </xf>
    <xf numFmtId="0" fontId="11" fillId="12" borderId="59" xfId="0" applyFont="1" applyFill="1" applyBorder="1" applyAlignment="1">
      <alignment horizontal="center" vertical="center" textRotation="45"/>
    </xf>
    <xf numFmtId="0" fontId="11" fillId="12" borderId="60" xfId="0" applyFont="1" applyFill="1" applyBorder="1" applyAlignment="1">
      <alignment horizontal="center" vertical="center" textRotation="45"/>
    </xf>
    <xf numFmtId="0" fontId="11" fillId="12" borderId="61" xfId="0" applyFont="1" applyFill="1" applyBorder="1" applyAlignment="1">
      <alignment horizontal="center" vertical="center" textRotation="45"/>
    </xf>
  </cellXfs>
  <cellStyles count="5">
    <cellStyle name="Currency" xfId="3" builtinId="4"/>
    <cellStyle name="Hyperlink" xfId="2" builtinId="8"/>
    <cellStyle name="Normal" xfId="0" builtinId="0"/>
    <cellStyle name="Normal 4" xfId="4" xr:uid="{CDA12484-873B-4FDB-8BA7-AD4D2B12D68C}"/>
    <cellStyle name="Percent" xfId="1" builtinId="5"/>
  </cellStyles>
  <dxfs count="1">
    <dxf>
      <font>
        <color theme="0"/>
      </font>
    </dxf>
  </dxfs>
  <tableStyles count="1" defaultTableStyle="Process Improvement" defaultPivotStyle="PivotStyleLight16">
    <tableStyle name="Process Improvement" pivot="0" count="0" xr9:uid="{00000000-0011-0000-FFFF-FFFF00000000}"/>
  </tableStyles>
  <colors>
    <mruColors>
      <color rgb="FF000000"/>
      <color rgb="FF542E91"/>
      <color rgb="FF989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hyperlink" Target="https://aoprals.state.gov/web920/per_diem.asp"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11</xdr:col>
      <xdr:colOff>285164</xdr:colOff>
      <xdr:row>0</xdr:row>
      <xdr:rowOff>1</xdr:rowOff>
    </xdr:from>
    <xdr:to>
      <xdr:col>15</xdr:col>
      <xdr:colOff>148443</xdr:colOff>
      <xdr:row>1</xdr:row>
      <xdr:rowOff>64478</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409864" y="1"/>
          <a:ext cx="2450904" cy="334352"/>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200" b="1" u="sng">
              <a:solidFill>
                <a:srgbClr val="FF0000"/>
              </a:solidFill>
            </a:rPr>
            <a:t>INSTRUCTIONS</a:t>
          </a:r>
          <a:r>
            <a:rPr lang="en-US" sz="1200" b="1" u="sng" baseline="0">
              <a:solidFill>
                <a:srgbClr val="FF0000"/>
              </a:solidFill>
            </a:rPr>
            <a:t> FOR GRANTEES</a:t>
          </a:r>
          <a:endParaRPr lang="en-US" sz="1200" b="1">
            <a:solidFill>
              <a:srgbClr val="FF0000"/>
            </a:solidFill>
          </a:endParaRPr>
        </a:p>
      </xdr:txBody>
    </xdr:sp>
    <xdr:clientData/>
  </xdr:twoCellAnchor>
  <xdr:twoCellAnchor>
    <xdr:from>
      <xdr:col>11</xdr:col>
      <xdr:colOff>285164</xdr:colOff>
      <xdr:row>0</xdr:row>
      <xdr:rowOff>1</xdr:rowOff>
    </xdr:from>
    <xdr:to>
      <xdr:col>15</xdr:col>
      <xdr:colOff>148443</xdr:colOff>
      <xdr:row>1</xdr:row>
      <xdr:rowOff>64478</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7409864" y="1"/>
          <a:ext cx="2450904" cy="334352"/>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200" b="1" u="sng">
              <a:solidFill>
                <a:srgbClr val="FF0000"/>
              </a:solidFill>
            </a:rPr>
            <a:t>INSTRUCTIONS</a:t>
          </a:r>
          <a:r>
            <a:rPr lang="en-US" sz="1200" b="1" u="sng" baseline="0">
              <a:solidFill>
                <a:srgbClr val="FF0000"/>
              </a:solidFill>
            </a:rPr>
            <a:t> FOR APPLICANTS</a:t>
          </a:r>
          <a:endParaRPr lang="en-US" sz="1200" b="1">
            <a:solidFill>
              <a:srgbClr val="FF0000"/>
            </a:solidFill>
          </a:endParaRPr>
        </a:p>
      </xdr:txBody>
    </xdr:sp>
    <xdr:clientData/>
  </xdr:twoCellAnchor>
  <xdr:twoCellAnchor>
    <xdr:from>
      <xdr:col>9</xdr:col>
      <xdr:colOff>59267</xdr:colOff>
      <xdr:row>2</xdr:row>
      <xdr:rowOff>28575</xdr:rowOff>
    </xdr:from>
    <xdr:to>
      <xdr:col>16</xdr:col>
      <xdr:colOff>516467</xdr:colOff>
      <xdr:row>2</xdr:row>
      <xdr:rowOff>2501901</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45967" y="473075"/>
          <a:ext cx="5080000" cy="2473326"/>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0"/>
            <a:t>1. Please read the Proposal Cover Letter</a:t>
          </a:r>
          <a:r>
            <a:rPr lang="en-US" sz="1000" b="0" baseline="0"/>
            <a:t> Template</a:t>
          </a:r>
          <a:r>
            <a:rPr lang="ru-RU" sz="1000" b="0" baseline="0"/>
            <a:t> </a:t>
          </a:r>
          <a:r>
            <a:rPr lang="en-US" sz="1000" b="0" baseline="0"/>
            <a:t>and instructions below carefully. </a:t>
          </a:r>
        </a:p>
        <a:p>
          <a:r>
            <a:rPr lang="en-US" sz="1000" b="0" baseline="0"/>
            <a:t>2. In places with square brackets - </a:t>
          </a:r>
          <a:r>
            <a:rPr lang="en-US" sz="1000" b="1" baseline="0"/>
            <a:t>[  ]</a:t>
          </a:r>
          <a:r>
            <a:rPr lang="en-US" sz="1000" b="0" baseline="0"/>
            <a:t> - please enter requested information. Make sure to delete instructions and brackets after entering needed information. </a:t>
          </a:r>
        </a:p>
        <a:p>
          <a:r>
            <a:rPr lang="en-US" sz="1000" b="0" baseline="0"/>
            <a:t>3. </a:t>
          </a:r>
          <a:r>
            <a:rPr lang="en-US" sz="1000" b="1" i="0" baseline="0"/>
            <a:t>[Insert Project title] </a:t>
          </a:r>
          <a:r>
            <a:rPr lang="en-US" sz="1000" b="0" baseline="0"/>
            <a:t>- please add the name of the project you plan to implement withing the future grant agreement. Project title should be concise but yet cover the key idea of the project. Please use only one project title throughout this document. </a:t>
          </a:r>
        </a:p>
        <a:p>
          <a:r>
            <a:rPr lang="en-US" sz="1000" b="0">
              <a:solidFill>
                <a:schemeClr val="dk1"/>
              </a:solidFill>
              <a:effectLst/>
              <a:latin typeface="+mn-lt"/>
              <a:ea typeface="+mn-ea"/>
              <a:cs typeface="+mn-cs"/>
            </a:rPr>
            <a:t>4.</a:t>
          </a:r>
          <a:r>
            <a:rPr lang="en-US" sz="1000" b="1">
              <a:solidFill>
                <a:schemeClr val="dk1"/>
              </a:solidFill>
              <a:effectLst/>
              <a:latin typeface="+mn-lt"/>
              <a:ea typeface="+mn-ea"/>
              <a:cs typeface="+mn-cs"/>
            </a:rPr>
            <a:t> [Institution's Authorized Signatory Name]</a:t>
          </a:r>
          <a:r>
            <a:rPr lang="en-US" sz="1000" b="0">
              <a:solidFill>
                <a:schemeClr val="dk1"/>
              </a:solidFill>
              <a:effectLst/>
              <a:latin typeface="+mn-lt"/>
              <a:ea typeface="+mn-ea"/>
              <a:cs typeface="+mn-cs"/>
            </a:rPr>
            <a:t> - Please enter your institution's authorized</a:t>
          </a:r>
          <a:r>
            <a:rPr lang="en-US" sz="1000" b="0" baseline="0">
              <a:solidFill>
                <a:schemeClr val="dk1"/>
              </a:solidFill>
              <a:effectLst/>
              <a:latin typeface="+mn-lt"/>
              <a:ea typeface="+mn-ea"/>
              <a:cs typeface="+mn-cs"/>
            </a:rPr>
            <a:t> signatory's name. Authorized signatory is a person who has the right to represent institution in official communications and institution's business, as well as the authority to sign documents on institution's behalf, including a grant agreement. </a:t>
          </a:r>
        </a:p>
        <a:p>
          <a:r>
            <a:rPr lang="en-US" sz="1000" b="0" baseline="0">
              <a:solidFill>
                <a:schemeClr val="dk1"/>
              </a:solidFill>
              <a:effectLst/>
              <a:latin typeface="+mn-lt"/>
              <a:ea typeface="+mn-ea"/>
              <a:cs typeface="+mn-cs"/>
            </a:rPr>
            <a:t>5. </a:t>
          </a:r>
          <a:r>
            <a:rPr lang="en-US" sz="1000" b="1" baseline="0">
              <a:solidFill>
                <a:schemeClr val="dk1"/>
              </a:solidFill>
              <a:effectLst/>
              <a:latin typeface="+mn-lt"/>
              <a:ea typeface="+mn-ea"/>
              <a:cs typeface="+mn-cs"/>
            </a:rPr>
            <a:t>[Insert Institution's full name] </a:t>
          </a:r>
          <a:r>
            <a:rPr lang="en-US" sz="1000" b="0" baseline="0">
              <a:solidFill>
                <a:schemeClr val="dk1"/>
              </a:solidFill>
              <a:effectLst/>
              <a:latin typeface="+mn-lt"/>
              <a:ea typeface="+mn-ea"/>
              <a:cs typeface="+mn-cs"/>
            </a:rPr>
            <a:t>- Please add a full official name of the Institution that submits this application and will be featured as the grantee in respective grant agreement. </a:t>
          </a:r>
          <a:endParaRPr lang="en-US" sz="1000" b="0" baseline="0"/>
        </a:p>
        <a:p>
          <a:r>
            <a:rPr lang="en-US" sz="1050" b="0"/>
            <a:t>6. In signing section of this document please make sure</a:t>
          </a:r>
          <a:r>
            <a:rPr lang="en-US" sz="1050" b="0" baseline="0"/>
            <a:t> to add names and official job titles of the Authorized Signatory and Principal Investigator. </a:t>
          </a:r>
        </a:p>
        <a:p>
          <a:endParaRPr lang="en-US" sz="1050" b="0"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351839</xdr:colOff>
      <xdr:row>0</xdr:row>
      <xdr:rowOff>152401</xdr:rowOff>
    </xdr:from>
    <xdr:to>
      <xdr:col>14</xdr:col>
      <xdr:colOff>215118</xdr:colOff>
      <xdr:row>2</xdr:row>
      <xdr:rowOff>64478</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7305089" y="152401"/>
          <a:ext cx="2339779" cy="331177"/>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200" b="1" u="sng">
              <a:solidFill>
                <a:srgbClr val="FF0000"/>
              </a:solidFill>
            </a:rPr>
            <a:t>INSTRUCTIONS</a:t>
          </a:r>
          <a:r>
            <a:rPr lang="en-US" sz="1200" b="1" u="sng" baseline="0">
              <a:solidFill>
                <a:srgbClr val="FF0000"/>
              </a:solidFill>
            </a:rPr>
            <a:t> FOR GRANTEES</a:t>
          </a:r>
          <a:endParaRPr lang="en-US" sz="1200" b="1">
            <a:solidFill>
              <a:srgbClr val="FF0000"/>
            </a:solidFill>
          </a:endParaRPr>
        </a:p>
      </xdr:txBody>
    </xdr:sp>
    <xdr:clientData/>
  </xdr:twoCellAnchor>
  <xdr:twoCellAnchor>
    <xdr:from>
      <xdr:col>4</xdr:col>
      <xdr:colOff>216877</xdr:colOff>
      <xdr:row>30</xdr:row>
      <xdr:rowOff>46893</xdr:rowOff>
    </xdr:from>
    <xdr:to>
      <xdr:col>5</xdr:col>
      <xdr:colOff>422031</xdr:colOff>
      <xdr:row>30</xdr:row>
      <xdr:rowOff>316523</xdr:rowOff>
    </xdr:to>
    <xdr:sp macro="[0]!SA_Yes" textlink="">
      <xdr:nvSpPr>
        <xdr:cNvPr id="4" name="Rectangle 3">
          <a:extLst>
            <a:ext uri="{FF2B5EF4-FFF2-40B4-BE49-F238E27FC236}">
              <a16:creationId xmlns:a16="http://schemas.microsoft.com/office/drawing/2014/main" id="{00000000-0008-0000-0100-000004000000}"/>
            </a:ext>
          </a:extLst>
        </xdr:cNvPr>
        <xdr:cNvSpPr/>
      </xdr:nvSpPr>
      <xdr:spPr>
        <a:xfrm>
          <a:off x="2725615" y="6049108"/>
          <a:ext cx="832339" cy="269630"/>
        </a:xfrm>
        <a:prstGeom prst="rect">
          <a:avLst/>
        </a:prstGeom>
        <a:solidFill>
          <a:srgbClr val="542E9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t>YES</a:t>
          </a:r>
        </a:p>
      </xdr:txBody>
    </xdr:sp>
    <xdr:clientData/>
  </xdr:twoCellAnchor>
  <xdr:twoCellAnchor>
    <xdr:from>
      <xdr:col>6</xdr:col>
      <xdr:colOff>216877</xdr:colOff>
      <xdr:row>30</xdr:row>
      <xdr:rowOff>46893</xdr:rowOff>
    </xdr:from>
    <xdr:to>
      <xdr:col>7</xdr:col>
      <xdr:colOff>422032</xdr:colOff>
      <xdr:row>30</xdr:row>
      <xdr:rowOff>316523</xdr:rowOff>
    </xdr:to>
    <xdr:sp macro="[0]!SA_No" textlink="">
      <xdr:nvSpPr>
        <xdr:cNvPr id="6" name="Rectangle 5">
          <a:extLst>
            <a:ext uri="{FF2B5EF4-FFF2-40B4-BE49-F238E27FC236}">
              <a16:creationId xmlns:a16="http://schemas.microsoft.com/office/drawing/2014/main" id="{00000000-0008-0000-0100-000006000000}"/>
            </a:ext>
          </a:extLst>
        </xdr:cNvPr>
        <xdr:cNvSpPr/>
      </xdr:nvSpPr>
      <xdr:spPr>
        <a:xfrm>
          <a:off x="3979985" y="6049108"/>
          <a:ext cx="832339" cy="269630"/>
        </a:xfrm>
        <a:prstGeom prst="rect">
          <a:avLst/>
        </a:prstGeom>
        <a:solidFill>
          <a:srgbClr val="542E9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t>NO</a:t>
          </a:r>
        </a:p>
      </xdr:txBody>
    </xdr:sp>
    <xdr:clientData/>
  </xdr:twoCellAnchor>
  <xdr:twoCellAnchor>
    <xdr:from>
      <xdr:col>9</xdr:col>
      <xdr:colOff>30480</xdr:colOff>
      <xdr:row>2</xdr:row>
      <xdr:rowOff>0</xdr:rowOff>
    </xdr:from>
    <xdr:to>
      <xdr:col>16</xdr:col>
      <xdr:colOff>487680</xdr:colOff>
      <xdr:row>35</xdr:row>
      <xdr:rowOff>152400</xdr:rowOff>
    </xdr:to>
    <xdr:sp macro="" textlink="">
      <xdr:nvSpPr>
        <xdr:cNvPr id="8" name="TextBox 8">
          <a:extLst>
            <a:ext uri="{FF2B5EF4-FFF2-40B4-BE49-F238E27FC236}">
              <a16:creationId xmlns:a16="http://schemas.microsoft.com/office/drawing/2014/main" id="{00000000-0008-0000-0100-000008000000}"/>
            </a:ext>
          </a:extLst>
        </xdr:cNvPr>
        <xdr:cNvSpPr txBox="1"/>
      </xdr:nvSpPr>
      <xdr:spPr>
        <a:xfrm>
          <a:off x="6583680" y="406400"/>
          <a:ext cx="5080000" cy="510540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0"/>
            <a:t>This</a:t>
          </a:r>
          <a:r>
            <a:rPr lang="en-US" sz="1000" b="0" baseline="0"/>
            <a:t> form collects basic information about the future grantee.</a:t>
          </a:r>
        </a:p>
        <a:p>
          <a:endParaRPr lang="en-US" sz="1000" b="0" baseline="0"/>
        </a:p>
        <a:p>
          <a:pPr marL="0" marR="0" lvl="0" indent="0" defTabSz="914400" eaLnBrk="1" fontAlgn="auto" latinLnBrk="0" hangingPunct="1">
            <a:lnSpc>
              <a:spcPct val="100000"/>
            </a:lnSpc>
            <a:spcBef>
              <a:spcPts val="0"/>
            </a:spcBef>
            <a:spcAft>
              <a:spcPts val="0"/>
            </a:spcAft>
            <a:buClrTx/>
            <a:buSzTx/>
            <a:buFontTx/>
            <a:buNone/>
            <a:tabLst/>
            <a:defRPr/>
          </a:pPr>
          <a:r>
            <a:rPr lang="en-US" sz="1000" b="0"/>
            <a:t>1.</a:t>
          </a:r>
          <a:r>
            <a:rPr lang="en-US" sz="1000" b="0" baseline="0"/>
            <a:t> </a:t>
          </a:r>
          <a:r>
            <a:rPr lang="en-US" sz="1000" b="1" baseline="0"/>
            <a:t>Grantee Name </a:t>
          </a:r>
          <a:r>
            <a:rPr lang="en-US" sz="1000" b="0" baseline="0"/>
            <a:t>- </a:t>
          </a:r>
          <a:r>
            <a:rPr lang="en-US" sz="1000" b="0" baseline="0">
              <a:solidFill>
                <a:schemeClr val="dk1"/>
              </a:solidFill>
              <a:effectLst/>
              <a:latin typeface="+mn-lt"/>
              <a:ea typeface="+mn-ea"/>
              <a:cs typeface="+mn-cs"/>
            </a:rPr>
            <a:t>please add a full official name of the grantee organisation. This name will be featured in respective grant agreement. Please note that  abbreviation, dba, etc. are not acceptable.</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2. </a:t>
          </a:r>
          <a:r>
            <a:rPr lang="en-US" sz="1000" b="1" baseline="0">
              <a:solidFill>
                <a:schemeClr val="dk1"/>
              </a:solidFill>
              <a:effectLst/>
              <a:latin typeface="+mn-lt"/>
              <a:ea typeface="+mn-ea"/>
              <a:cs typeface="+mn-cs"/>
            </a:rPr>
            <a:t>Grantee Address </a:t>
          </a:r>
          <a:r>
            <a:rPr lang="en-US" sz="1000" b="0" baseline="0">
              <a:solidFill>
                <a:schemeClr val="dk1"/>
              </a:solidFill>
              <a:effectLst/>
              <a:latin typeface="+mn-lt"/>
              <a:ea typeface="+mn-ea"/>
              <a:cs typeface="+mn-cs"/>
            </a:rPr>
            <a:t>- please add official address  according to grantee's registration document.</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3. </a:t>
          </a:r>
          <a:r>
            <a:rPr lang="en-US" sz="1000" b="1" baseline="0">
              <a:solidFill>
                <a:schemeClr val="dk1"/>
              </a:solidFill>
              <a:effectLst/>
              <a:latin typeface="+mn-lt"/>
              <a:ea typeface="+mn-ea"/>
              <a:cs typeface="+mn-cs"/>
            </a:rPr>
            <a:t>Grantee Phone </a:t>
          </a:r>
          <a:r>
            <a:rPr lang="en-US" sz="1000" b="0" baseline="0">
              <a:solidFill>
                <a:schemeClr val="dk1"/>
              </a:solidFill>
              <a:effectLst/>
              <a:latin typeface="+mn-lt"/>
              <a:ea typeface="+mn-ea"/>
              <a:cs typeface="+mn-cs"/>
            </a:rPr>
            <a:t>- please add Grantee's phone number.</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4. </a:t>
          </a:r>
          <a:r>
            <a:rPr lang="en-US" sz="1000" b="1" baseline="0">
              <a:solidFill>
                <a:schemeClr val="dk1"/>
              </a:solidFill>
              <a:effectLst/>
              <a:latin typeface="+mn-lt"/>
              <a:ea typeface="+mn-ea"/>
              <a:cs typeface="+mn-cs"/>
            </a:rPr>
            <a:t>Grantee E-mail </a:t>
          </a:r>
          <a:r>
            <a:rPr lang="en-US" sz="1000" b="0" baseline="0">
              <a:solidFill>
                <a:schemeClr val="dk1"/>
              </a:solidFill>
              <a:effectLst/>
              <a:latin typeface="+mn-lt"/>
              <a:ea typeface="+mn-ea"/>
              <a:cs typeface="+mn-cs"/>
            </a:rPr>
            <a:t>- please add Grantee's e-mail address.</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5. </a:t>
          </a:r>
          <a:r>
            <a:rPr lang="en-US" sz="1000" b="1" baseline="0">
              <a:solidFill>
                <a:schemeClr val="dk1"/>
              </a:solidFill>
              <a:effectLst/>
              <a:latin typeface="+mn-lt"/>
              <a:ea typeface="+mn-ea"/>
              <a:cs typeface="+mn-cs"/>
            </a:rPr>
            <a:t>Grantee Website </a:t>
          </a:r>
          <a:r>
            <a:rPr lang="en-US" sz="1000" b="0" baseline="0">
              <a:solidFill>
                <a:schemeClr val="dk1"/>
              </a:solidFill>
              <a:effectLst/>
              <a:latin typeface="+mn-lt"/>
              <a:ea typeface="+mn-ea"/>
              <a:cs typeface="+mn-cs"/>
            </a:rPr>
            <a:t>- if available, please add an address to grantee's website. </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6. </a:t>
          </a:r>
          <a:r>
            <a:rPr lang="en-US" sz="1000" b="1" baseline="0">
              <a:solidFill>
                <a:schemeClr val="dk1"/>
              </a:solidFill>
              <a:effectLst/>
              <a:latin typeface="+mn-lt"/>
              <a:ea typeface="+mn-ea"/>
              <a:cs typeface="+mn-cs"/>
            </a:rPr>
            <a:t>Institution </a:t>
          </a:r>
          <a:r>
            <a:rPr lang="en-US" sz="1000" b="0" baseline="0">
              <a:solidFill>
                <a:schemeClr val="dk1"/>
              </a:solidFill>
              <a:effectLst/>
              <a:latin typeface="+mn-lt"/>
              <a:ea typeface="+mn-ea"/>
              <a:cs typeface="+mn-cs"/>
            </a:rPr>
            <a:t>a. Specify a type of institution be selecting an option from the drop-down list.</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7. </a:t>
          </a:r>
          <a:r>
            <a:rPr lang="en-US" sz="1000" b="1" baseline="0">
              <a:solidFill>
                <a:schemeClr val="dk1"/>
              </a:solidFill>
              <a:effectLst/>
              <a:latin typeface="+mn-lt"/>
              <a:ea typeface="+mn-ea"/>
              <a:cs typeface="+mn-cs"/>
            </a:rPr>
            <a:t>UEID</a:t>
          </a:r>
          <a:r>
            <a:rPr lang="en-US" sz="1000" b="0" baseline="0">
              <a:solidFill>
                <a:schemeClr val="dk1"/>
              </a:solidFill>
              <a:effectLst/>
              <a:latin typeface="+mn-lt"/>
              <a:ea typeface="+mn-ea"/>
              <a:cs typeface="+mn-cs"/>
            </a:rPr>
            <a:t> - Please enter your Unique Entity ID number. To learn more about UEID, please visit this webpage: https://sam.gov/content/duns-uei</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If your organization does not have UEID, please enter your local registration number (applicable and valid in the country of registration). </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Institutions subject to US taxes must also provide a Tax Identification Number (TIN). </a:t>
          </a:r>
        </a:p>
        <a:p>
          <a:pPr marL="0" marR="0" lvl="0" indent="0" defTabSz="914400" eaLnBrk="1" fontAlgn="auto" latinLnBrk="0" hangingPunct="1">
            <a:lnSpc>
              <a:spcPct val="100000"/>
            </a:lnSpc>
            <a:spcBef>
              <a:spcPts val="0"/>
            </a:spcBef>
            <a:spcAft>
              <a:spcPts val="0"/>
            </a:spcAft>
            <a:buClrTx/>
            <a:buSzTx/>
            <a:buFontTx/>
            <a:buNone/>
            <a:tabLst/>
            <a:defRPr/>
          </a:pPr>
          <a:r>
            <a:rPr lang="en-US" sz="1000">
              <a:effectLst/>
            </a:rPr>
            <a:t>8. </a:t>
          </a:r>
          <a:r>
            <a:rPr lang="en-US" sz="1000" b="1">
              <a:effectLst/>
            </a:rPr>
            <a:t>Principal Investigator </a:t>
          </a:r>
          <a:r>
            <a:rPr lang="en-US" sz="1000">
              <a:effectLst/>
            </a:rPr>
            <a:t>- PI is a person who acts</a:t>
          </a:r>
          <a:r>
            <a:rPr lang="en-US" sz="1000" baseline="0">
              <a:effectLst/>
            </a:rPr>
            <a:t> a main contact point between grantee and CRDF Global. PI is also responsible for management and implementation of the project within the grant agreement. Please provide requested contact details. </a:t>
          </a:r>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effectLst/>
            </a:rPr>
            <a:t>9. </a:t>
          </a:r>
          <a:r>
            <a:rPr lang="en-US" sz="1000" b="1" baseline="0">
              <a:effectLst/>
            </a:rPr>
            <a:t>Authorized Institutional Representative holding signatory Authority </a:t>
          </a:r>
          <a:r>
            <a:rPr lang="en-US" sz="1000" baseline="0">
              <a:effectLst/>
            </a:rPr>
            <a:t>(Authorized Signatory) -  Authorized signatory is a person who has the right to represent institution in official communications and institution's business, as well as the authority to sign documents on institution's behalf, including a grant agreement. </a:t>
          </a:r>
          <a:r>
            <a:rPr lang="en-US" sz="1000" baseline="0">
              <a:solidFill>
                <a:schemeClr val="dk1"/>
              </a:solidFill>
              <a:effectLst/>
              <a:latin typeface="+mn-lt"/>
              <a:ea typeface="+mn-ea"/>
              <a:cs typeface="+mn-cs"/>
            </a:rPr>
            <a:t>Please provide requested contact details. </a:t>
          </a:r>
          <a:endParaRPr lang="en-US"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a:effectLst/>
            </a:rPr>
            <a:t>10. </a:t>
          </a:r>
          <a:r>
            <a:rPr lang="en-US" sz="1000" b="1">
              <a:effectLst/>
            </a:rPr>
            <a:t>Executive /Management Reporting Requirements. </a:t>
          </a:r>
          <a:r>
            <a:rPr lang="en-US" sz="1000" b="0">
              <a:effectLst/>
            </a:rPr>
            <a:t>If you meet any of the criteria below, you are exempt from this requirement</a:t>
          </a:r>
          <a:r>
            <a:rPr lang="en-US" sz="1000" b="1">
              <a:effectLst/>
            </a:rPr>
            <a:t>. </a:t>
          </a:r>
          <a:r>
            <a:rPr lang="en-US" sz="1000" b="0">
              <a:solidFill>
                <a:schemeClr val="dk1"/>
              </a:solidFill>
              <a:effectLst/>
              <a:latin typeface="+mn-lt"/>
              <a:ea typeface="+mn-ea"/>
              <a:cs typeface="+mn-cs"/>
            </a:rPr>
            <a:t>If the provided statement is true for your organization, please mark the checkbox 'Exempt.'</a:t>
          </a:r>
          <a:endParaRPr lang="ru-RU" sz="10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0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371475</xdr:colOff>
      <xdr:row>0</xdr:row>
      <xdr:rowOff>190500</xdr:rowOff>
    </xdr:from>
    <xdr:to>
      <xdr:col>15</xdr:col>
      <xdr:colOff>305092</xdr:colOff>
      <xdr:row>1</xdr:row>
      <xdr:rowOff>252046</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913245" y="190500"/>
          <a:ext cx="2297722" cy="324436"/>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200" b="1" u="sng">
              <a:solidFill>
                <a:srgbClr val="FF0000"/>
              </a:solidFill>
            </a:rPr>
            <a:t>INSTRUCTIONS</a:t>
          </a:r>
          <a:r>
            <a:rPr lang="en-US" sz="1200" b="1" u="sng" baseline="0">
              <a:solidFill>
                <a:srgbClr val="FF0000"/>
              </a:solidFill>
            </a:rPr>
            <a:t> FOR APPLICANTS</a:t>
          </a:r>
          <a:endParaRPr lang="en-US" sz="1200" b="1">
            <a:solidFill>
              <a:srgbClr val="FF0000"/>
            </a:solidFill>
          </a:endParaRPr>
        </a:p>
      </xdr:txBody>
    </xdr:sp>
    <xdr:clientData/>
  </xdr:twoCellAnchor>
  <xdr:twoCellAnchor>
    <xdr:from>
      <xdr:col>9</xdr:col>
      <xdr:colOff>421010</xdr:colOff>
      <xdr:row>3</xdr:row>
      <xdr:rowOff>0</xdr:rowOff>
    </xdr:from>
    <xdr:to>
      <xdr:col>18</xdr:col>
      <xdr:colOff>0</xdr:colOff>
      <xdr:row>12</xdr:row>
      <xdr:rowOff>50800</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478910" y="685800"/>
          <a:ext cx="4951090" cy="143510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0"/>
            <a:t>This Project Overview </a:t>
          </a:r>
          <a:r>
            <a:rPr lang="en-US" sz="1000" b="0" baseline="0"/>
            <a:t>aims to provide an overall description of the project which will be implemented by the grantee under the grant agreement. The Project Overview will be attached to such grant agreement as an attachment. </a:t>
          </a:r>
        </a:p>
        <a:p>
          <a:endParaRPr lang="en-US" sz="1000" b="0" baseline="0"/>
        </a:p>
        <a:p>
          <a:r>
            <a:rPr lang="en-US" sz="1000" b="1" baseline="0">
              <a:solidFill>
                <a:schemeClr val="dk1"/>
              </a:solidFill>
              <a:effectLst/>
              <a:latin typeface="+mn-lt"/>
              <a:ea typeface="+mn-ea"/>
              <a:cs typeface="+mn-cs"/>
            </a:rPr>
            <a:t>Project title </a:t>
          </a:r>
          <a:r>
            <a:rPr lang="en-US" sz="1000" b="0" baseline="0">
              <a:solidFill>
                <a:schemeClr val="dk1"/>
              </a:solidFill>
              <a:effectLst/>
              <a:latin typeface="+mn-lt"/>
              <a:ea typeface="+mn-ea"/>
              <a:cs typeface="+mn-cs"/>
            </a:rPr>
            <a:t>- please add the name of the project and not exceed 25 words. Please make sure you use the same project title as in Proposal Cover Page tab. </a:t>
          </a:r>
          <a:endParaRPr lang="ru-UA" sz="1000">
            <a:effectLst/>
          </a:endParaRPr>
        </a:p>
        <a:p>
          <a:r>
            <a:rPr lang="en-US" sz="1000" b="1" baseline="0">
              <a:solidFill>
                <a:schemeClr val="dk1"/>
              </a:solidFill>
              <a:effectLst/>
              <a:latin typeface="+mn-lt"/>
              <a:ea typeface="+mn-ea"/>
              <a:cs typeface="+mn-cs"/>
            </a:rPr>
            <a:t>Project duration </a:t>
          </a:r>
          <a:r>
            <a:rPr lang="en-US" sz="1000" b="0" baseline="0">
              <a:solidFill>
                <a:schemeClr val="dk1"/>
              </a:solidFill>
              <a:effectLst/>
              <a:latin typeface="+mn-lt"/>
              <a:ea typeface="+mn-ea"/>
              <a:cs typeface="+mn-cs"/>
            </a:rPr>
            <a:t>- pre-defined by the RFP.</a:t>
          </a:r>
          <a:r>
            <a:rPr lang="en-US" sz="1000" baseline="0">
              <a:solidFill>
                <a:schemeClr val="dk1"/>
              </a:solidFill>
              <a:effectLst/>
              <a:latin typeface="+mn-lt"/>
              <a:ea typeface="+mn-ea"/>
              <a:cs typeface="+mn-cs"/>
            </a:rPr>
            <a:t> </a:t>
          </a:r>
          <a:endParaRPr lang="en-US" sz="1000">
            <a:effectLst/>
          </a:endParaRPr>
        </a:p>
      </xdr:txBody>
    </xdr:sp>
    <xdr:clientData/>
  </xdr:twoCellAnchor>
  <xdr:twoCellAnchor>
    <xdr:from>
      <xdr:col>9</xdr:col>
      <xdr:colOff>412120</xdr:colOff>
      <xdr:row>13</xdr:row>
      <xdr:rowOff>485139</xdr:rowOff>
    </xdr:from>
    <xdr:to>
      <xdr:col>18</xdr:col>
      <xdr:colOff>6523</xdr:colOff>
      <xdr:row>24</xdr:row>
      <xdr:rowOff>609600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470020" y="2809239"/>
          <a:ext cx="4966503" cy="6360161"/>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a:t>1. Project Description </a:t>
          </a:r>
        </a:p>
        <a:p>
          <a:r>
            <a:rPr lang="en-US" sz="1000" b="1"/>
            <a:t>2. Project Goals and Objectives</a:t>
          </a:r>
        </a:p>
        <a:p>
          <a:r>
            <a:rPr lang="en-US" sz="1000" b="1"/>
            <a:t>3. Problem Statement and Proposed Solutions</a:t>
          </a:r>
        </a:p>
        <a:p>
          <a:r>
            <a:rPr lang="en-US" sz="1000" b="1"/>
            <a:t>4. Alignement with U.S. Strategic Cybersecurity Priorities</a:t>
          </a:r>
        </a:p>
        <a:p>
          <a:r>
            <a:rPr lang="en-US" sz="1000" b="1"/>
            <a:t>5. Sustainability and Institutional Capacity</a:t>
          </a:r>
        </a:p>
        <a:p>
          <a:r>
            <a:rPr lang="en-US" sz="1000" b="0"/>
            <a:t>are the sections of SOW which </a:t>
          </a:r>
          <a:r>
            <a:rPr lang="en-US" sz="1000" b="0" baseline="0"/>
            <a:t>should  adderss the criteia listed below.</a:t>
          </a:r>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mn-lt"/>
              <a:ea typeface="+mn-ea"/>
              <a:cs typeface="+mn-cs"/>
            </a:rPr>
            <a:t> </a:t>
          </a:r>
          <a:endParaRPr lang="en-US" sz="1000">
            <a:effectLst/>
          </a:endParaRPr>
        </a:p>
        <a:p>
          <a:pPr lvl="1"/>
          <a:r>
            <a:rPr lang="en-US" sz="1000" b="0" baseline="0"/>
            <a:t>NOTE: If a specific section does not apply to your institution's context, provide a brief written explanation rather than leaving it unanswered. Omission of a required section will result in a reduced score.</a:t>
          </a:r>
        </a:p>
        <a:p>
          <a:endParaRPr lang="en-US" sz="1000" b="0" baseline="0"/>
        </a:p>
        <a:p>
          <a:r>
            <a:rPr lang="en-US" sz="1000" b="0" baseline="0"/>
            <a:t>(1) Relevance and Potential Impact (35 points): Clearly explain how your project improves your institution's cybersecurity maturity and contributes to broader sectoral or regional resilience. Define measurable success indicators and demonstrate alignment with your institution's digitalization or cybersecurity strategy.</a:t>
          </a:r>
        </a:p>
        <a:p>
          <a:r>
            <a:rPr lang="en-US" sz="1000" b="0" baseline="0"/>
            <a:t>(2) Need for Equipment/Software/Services (25 points): Describe the specific operational gap or risk your project addresses and explain why it is a strategic priority now. Show how the requested resources integrate technically with your existing infrastructure.</a:t>
          </a:r>
        </a:p>
        <a:p>
          <a:r>
            <a:rPr lang="en-US" sz="1000" b="0" baseline="0"/>
            <a:t>(3) Clarity, Feasibility, and Sufficient Details (10 points): Provide a realistic implementation timeline with milestones, clearly defined roles and responsibilities, and identified technical dependencies.</a:t>
          </a:r>
        </a:p>
        <a:p>
          <a:r>
            <a:rPr lang="en-US" sz="1000" b="0" baseline="0"/>
            <a:t>(4) Cost Effectiveness (10 points): Justify all budget items against market rates and demonstrate how the proposed investment delivers long-term value beyond the grant period, including maintenance, licensing, and training considerations.</a:t>
          </a:r>
        </a:p>
        <a:p>
          <a:endParaRPr lang="en-US" sz="1000" b="0" baseline="0"/>
        </a:p>
        <a:p>
          <a:pPr lvl="1"/>
          <a:r>
            <a:rPr lang="en-US" sz="1000" b="0" baseline="0"/>
            <a:t>NOTE: </a:t>
          </a:r>
          <a:r>
            <a:rPr lang="en-US" sz="1000" b="1" baseline="0"/>
            <a:t>Budget Narrative </a:t>
          </a:r>
          <a:r>
            <a:rPr lang="en-US" sz="1000" b="0" baseline="0"/>
            <a:t>tab should be used for justifying budget items against market rates.</a:t>
          </a:r>
        </a:p>
        <a:p>
          <a:endParaRPr lang="en-US" sz="1000" b="0" baseline="0"/>
        </a:p>
        <a:p>
          <a:r>
            <a:rPr lang="en-US" sz="1000" b="0" baseline="0"/>
            <a:t>(5) Alignment with U.S. Strategic Cybersecurity Priorities (15 points): Scored across three sub-criteria of 5 points each. For (a) Standards: identify applicable U.S. frameworks (NIST CSF 2.0, NIST SP 800-53, CIS Controls) and describe how your project advances conformance with each. For (b) Technology Origin: specify U.S. or allied-partner origin for proposed products and include at least one commercial offer from a U.S. or allied-partner supplier. For (c) Strategic Alignment: describe how your project supports objectives of the 2026 U.S. National Cybersecurity Strategy and U.S. Department of State FY 2026–2030 Strategic Plan.</a:t>
          </a:r>
        </a:p>
        <a:p>
          <a:r>
            <a:rPr lang="en-US" sz="1100" b="0" i="0">
              <a:solidFill>
                <a:schemeClr val="dk1"/>
              </a:solidFill>
              <a:effectLst/>
              <a:latin typeface="+mn-lt"/>
              <a:ea typeface="+mn-ea"/>
              <a:cs typeface="+mn-cs"/>
            </a:rPr>
            <a:t>(6) Sustainability and Institutional Capacity (5 points): Demonstrate how your institution will maintain and operate acquired capabilities after the grant period ends, including trained personnel, maintenance plans, and commitment to continued cybersecurity investment</a:t>
          </a:r>
          <a:endParaRPr lang="en-US" sz="1000" b="0" baseline="0"/>
        </a:p>
        <a:p>
          <a:endParaRPr lang="en-US" sz="1000" b="0" baseline="0"/>
        </a:p>
        <a:p>
          <a:endParaRPr lang="en-US" sz="1000" b="0" baseline="0"/>
        </a:p>
        <a:p>
          <a:endParaRPr lang="en-US" sz="1000" b="0" baseline="0"/>
        </a:p>
        <a:p>
          <a:br>
            <a:rPr lang="en-US" sz="1000" b="0" baseline="0"/>
          </a:br>
          <a:endParaRPr lang="en-US" sz="1000" b="0" baseline="0"/>
        </a:p>
      </xdr:txBody>
    </xdr:sp>
    <xdr:clientData/>
  </xdr:twoCellAnchor>
  <xdr:twoCellAnchor>
    <xdr:from>
      <xdr:col>9</xdr:col>
      <xdr:colOff>381000</xdr:colOff>
      <xdr:row>26</xdr:row>
      <xdr:rowOff>551180</xdr:rowOff>
    </xdr:from>
    <xdr:to>
      <xdr:col>17</xdr:col>
      <xdr:colOff>571500</xdr:colOff>
      <xdr:row>32</xdr:row>
      <xdr:rowOff>193040</xdr:rowOff>
    </xdr:to>
    <xdr:sp macro="" textlink="">
      <xdr:nvSpPr>
        <xdr:cNvPr id="6" name="TextBox 4">
          <a:extLst>
            <a:ext uri="{FF2B5EF4-FFF2-40B4-BE49-F238E27FC236}">
              <a16:creationId xmlns:a16="http://schemas.microsoft.com/office/drawing/2014/main" id="{00000000-0008-0000-0200-000005000000}"/>
            </a:ext>
            <a:ext uri="{147F2762-F138-4A5C-976F-8EAC2B608ADB}">
              <a16:predDERef xmlns:a16="http://schemas.microsoft.com/office/drawing/2014/main" pred="{00000000-0008-0000-0200-000004000000}"/>
            </a:ext>
          </a:extLst>
        </xdr:cNvPr>
        <xdr:cNvSpPr txBox="1"/>
      </xdr:nvSpPr>
      <xdr:spPr>
        <a:xfrm>
          <a:off x="6324600" y="10406380"/>
          <a:ext cx="4904740" cy="198882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0"/>
            <a:t>GENERAL NOTE:</a:t>
          </a:r>
        </a:p>
        <a:p>
          <a:endParaRPr lang="en-US" sz="1000" b="1"/>
        </a:p>
        <a:p>
          <a:r>
            <a:rPr lang="en-US" sz="1000" b="1"/>
            <a:t>Project Goal </a:t>
          </a:r>
          <a:r>
            <a:rPr lang="en-US" sz="1000" b="0"/>
            <a:t>is</a:t>
          </a:r>
          <a:r>
            <a:rPr lang="en-US" sz="1000" baseline="0">
              <a:solidFill>
                <a:schemeClr val="dk1"/>
              </a:solidFill>
              <a:effectLst/>
              <a:latin typeface="+mn-lt"/>
              <a:ea typeface="+mn-ea"/>
              <a:cs typeface="+mn-cs"/>
            </a:rPr>
            <a:t> the final impact or high-level result that the grantee intends to achieve by implementing the project. It should be brief and describe </a:t>
          </a:r>
          <a:r>
            <a:rPr lang="en-US" sz="1000" b="1" baseline="0">
              <a:solidFill>
                <a:schemeClr val="dk1"/>
              </a:solidFill>
              <a:effectLst/>
              <a:latin typeface="+mn-lt"/>
              <a:ea typeface="+mn-ea"/>
              <a:cs typeface="+mn-cs"/>
            </a:rPr>
            <a:t>WHAT</a:t>
          </a:r>
          <a:r>
            <a:rPr lang="en-US" sz="1000" baseline="0">
              <a:solidFill>
                <a:schemeClr val="dk1"/>
              </a:solidFill>
              <a:effectLst/>
              <a:latin typeface="+mn-lt"/>
              <a:ea typeface="+mn-ea"/>
              <a:cs typeface="+mn-cs"/>
            </a:rPr>
            <a:t> change is anticipated.  </a:t>
          </a:r>
        </a:p>
        <a:p>
          <a:endParaRPr lang="en-US" sz="1000" baseline="0">
            <a:solidFill>
              <a:schemeClr val="dk1"/>
            </a:solidFill>
            <a:effectLst/>
            <a:latin typeface="+mn-lt"/>
            <a:ea typeface="+mn-ea"/>
            <a:cs typeface="+mn-cs"/>
          </a:endParaRPr>
        </a:p>
        <a:p>
          <a:r>
            <a:rPr lang="en-US" sz="1000" b="1" baseline="0">
              <a:solidFill>
                <a:schemeClr val="dk1"/>
              </a:solidFill>
              <a:effectLst/>
              <a:latin typeface="+mn-lt"/>
              <a:ea typeface="+mn-ea"/>
              <a:cs typeface="+mn-cs"/>
            </a:rPr>
            <a:t>Project Objectives </a:t>
          </a:r>
          <a:r>
            <a:rPr lang="en-US" sz="1000" baseline="0">
              <a:solidFill>
                <a:schemeClr val="dk1"/>
              </a:solidFill>
              <a:effectLst/>
              <a:latin typeface="+mn-lt"/>
              <a:ea typeface="+mn-ea"/>
              <a:cs typeface="+mn-cs"/>
            </a:rPr>
            <a:t>describe the result of specific steps taken to achieve project goal. Project Objectives are more practical and specific. Project Objectives answer the question 'what needs to be done to achieve the goal.'</a:t>
          </a:r>
        </a:p>
        <a:p>
          <a:endParaRPr lang="en-US" sz="1000" baseline="0">
            <a:solidFill>
              <a:schemeClr val="dk1"/>
            </a:solidFill>
            <a:effectLst/>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lang="en-US" sz="1100" b="0" baseline="0">
              <a:solidFill>
                <a:schemeClr val="dk1"/>
              </a:solidFill>
              <a:effectLst/>
              <a:latin typeface="+mn-lt"/>
              <a:ea typeface="+mn-ea"/>
              <a:cs typeface="+mn-cs"/>
            </a:rPr>
            <a:t>NOTE: If the number of goals (3) in this template does not apply to your institution's context, feel free to propose  more or less number.</a:t>
          </a:r>
          <a:endParaRPr lang="en-US" sz="1000" baseline="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314325</xdr:colOff>
      <xdr:row>0</xdr:row>
      <xdr:rowOff>152399</xdr:rowOff>
    </xdr:from>
    <xdr:to>
      <xdr:col>15</xdr:col>
      <xdr:colOff>62865</xdr:colOff>
      <xdr:row>2</xdr:row>
      <xdr:rowOff>66674</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7305675" y="152399"/>
          <a:ext cx="2072640" cy="447675"/>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n-US" sz="1200" b="1" u="sng">
              <a:solidFill>
                <a:srgbClr val="FF0000"/>
              </a:solidFill>
            </a:rPr>
            <a:t>INSTRUCTIONS</a:t>
          </a:r>
          <a:r>
            <a:rPr lang="en-US" sz="1200" b="1" u="sng" baseline="0">
              <a:solidFill>
                <a:srgbClr val="FF0000"/>
              </a:solidFill>
            </a:rPr>
            <a:t> FOR GRANTEES</a:t>
          </a:r>
          <a:endParaRPr lang="en-US" sz="1200" b="1">
            <a:solidFill>
              <a:srgbClr val="FF0000"/>
            </a:solidFill>
          </a:endParaRPr>
        </a:p>
      </xdr:txBody>
    </xdr:sp>
    <xdr:clientData/>
  </xdr:twoCellAnchor>
  <xdr:twoCellAnchor>
    <xdr:from>
      <xdr:col>9</xdr:col>
      <xdr:colOff>127000</xdr:colOff>
      <xdr:row>241</xdr:row>
      <xdr:rowOff>152400</xdr:rowOff>
    </xdr:from>
    <xdr:to>
      <xdr:col>17</xdr:col>
      <xdr:colOff>479593</xdr:colOff>
      <xdr:row>243</xdr:row>
      <xdr:rowOff>22398</xdr:rowOff>
    </xdr:to>
    <xdr:sp macro="" textlink="">
      <xdr:nvSpPr>
        <xdr:cNvPr id="20" name="TextBox 4">
          <a:extLst>
            <a:ext uri="{FF2B5EF4-FFF2-40B4-BE49-F238E27FC236}">
              <a16:creationId xmlns:a16="http://schemas.microsoft.com/office/drawing/2014/main" id="{00000000-0008-0000-0300-000014000000}"/>
            </a:ext>
          </a:extLst>
        </xdr:cNvPr>
        <xdr:cNvSpPr txBox="1"/>
      </xdr:nvSpPr>
      <xdr:spPr>
        <a:xfrm>
          <a:off x="6181725" y="12560300"/>
          <a:ext cx="5337343" cy="609773"/>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a:t>Project Activities and Deliverables </a:t>
          </a:r>
          <a:r>
            <a:rPr lang="en-US" sz="1000" b="0"/>
            <a:t>is</a:t>
          </a:r>
          <a:r>
            <a:rPr lang="en-US" sz="1000" b="0" baseline="0"/>
            <a:t> a key part of SOW as it describes what and how exactly will be done by the grantee during project implementation. It also specifies and describes tangible results of such activities. </a:t>
          </a:r>
        </a:p>
        <a:p>
          <a:endParaRPr lang="en-US" sz="1000" b="0" baseline="0">
            <a:effectLst/>
          </a:endParaRPr>
        </a:p>
        <a:p>
          <a:endParaRPr lang="en-US" sz="1000" b="0" baseline="0"/>
        </a:p>
      </xdr:txBody>
    </xdr:sp>
    <xdr:clientData/>
  </xdr:twoCellAnchor>
  <xdr:twoCellAnchor>
    <xdr:from>
      <xdr:col>9</xdr:col>
      <xdr:colOff>127000</xdr:colOff>
      <xdr:row>274</xdr:row>
      <xdr:rowOff>152400</xdr:rowOff>
    </xdr:from>
    <xdr:to>
      <xdr:col>17</xdr:col>
      <xdr:colOff>479593</xdr:colOff>
      <xdr:row>276</xdr:row>
      <xdr:rowOff>22398</xdr:rowOff>
    </xdr:to>
    <xdr:sp macro="" textlink="">
      <xdr:nvSpPr>
        <xdr:cNvPr id="21" name="TextBox 4">
          <a:extLst>
            <a:ext uri="{FF2B5EF4-FFF2-40B4-BE49-F238E27FC236}">
              <a16:creationId xmlns:a16="http://schemas.microsoft.com/office/drawing/2014/main" id="{00000000-0008-0000-0300-000015000000}"/>
            </a:ext>
          </a:extLst>
        </xdr:cNvPr>
        <xdr:cNvSpPr txBox="1"/>
      </xdr:nvSpPr>
      <xdr:spPr>
        <a:xfrm>
          <a:off x="6181725" y="12560300"/>
          <a:ext cx="5337343" cy="609773"/>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a:t>Project Activities and Deliverables </a:t>
          </a:r>
          <a:r>
            <a:rPr lang="en-US" sz="1000" b="0"/>
            <a:t>is</a:t>
          </a:r>
          <a:r>
            <a:rPr lang="en-US" sz="1000" b="0" baseline="0"/>
            <a:t> a key part of SOW as it describes what and how exactly will be done by the grantee during project implementation. It also specifies and describes tangible results of such activities. </a:t>
          </a:r>
        </a:p>
        <a:p>
          <a:endParaRPr lang="en-US" sz="1000" b="0" baseline="0">
            <a:effectLst/>
          </a:endParaRPr>
        </a:p>
        <a:p>
          <a:endParaRPr lang="en-US" sz="1000" b="0" baseline="0"/>
        </a:p>
      </xdr:txBody>
    </xdr:sp>
    <xdr:clientData/>
  </xdr:twoCellAnchor>
  <xdr:twoCellAnchor>
    <xdr:from>
      <xdr:col>9</xdr:col>
      <xdr:colOff>158750</xdr:colOff>
      <xdr:row>8</xdr:row>
      <xdr:rowOff>31749</xdr:rowOff>
    </xdr:from>
    <xdr:to>
      <xdr:col>17</xdr:col>
      <xdr:colOff>524043</xdr:colOff>
      <xdr:row>9</xdr:row>
      <xdr:rowOff>339725</xdr:rowOff>
    </xdr:to>
    <xdr:sp macro="" textlink="">
      <xdr:nvSpPr>
        <xdr:cNvPr id="25" name="TextBox 4">
          <a:extLst>
            <a:ext uri="{FF2B5EF4-FFF2-40B4-BE49-F238E27FC236}">
              <a16:creationId xmlns:a16="http://schemas.microsoft.com/office/drawing/2014/main" id="{00000000-0008-0000-0300-000019000000}"/>
            </a:ext>
          </a:extLst>
        </xdr:cNvPr>
        <xdr:cNvSpPr txBox="1"/>
      </xdr:nvSpPr>
      <xdr:spPr>
        <a:xfrm>
          <a:off x="6216650" y="2228849"/>
          <a:ext cx="5140493" cy="561976"/>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a:t>Project Activities and Deliverables </a:t>
          </a:r>
          <a:r>
            <a:rPr lang="en-US" sz="1000" b="0"/>
            <a:t>is</a:t>
          </a:r>
          <a:r>
            <a:rPr lang="en-US" sz="1000" b="0" baseline="0"/>
            <a:t> a key part of SOW as it describes what and how exactly will be done by the grantee during project implementation. It also specifies and describes tangible results of such activities. </a:t>
          </a:r>
        </a:p>
        <a:p>
          <a:endParaRPr lang="en-US" sz="1000" b="0" baseline="0"/>
        </a:p>
        <a:p>
          <a:endParaRPr lang="en-US" sz="1000" b="0" baseline="0">
            <a:effectLst/>
          </a:endParaRPr>
        </a:p>
        <a:p>
          <a:endParaRPr lang="en-US" sz="1000" b="0" baseline="0"/>
        </a:p>
      </xdr:txBody>
    </xdr:sp>
    <xdr:clientData/>
  </xdr:twoCellAnchor>
  <xdr:twoCellAnchor>
    <xdr:from>
      <xdr:col>9</xdr:col>
      <xdr:colOff>180340</xdr:colOff>
      <xdr:row>3</xdr:row>
      <xdr:rowOff>76200</xdr:rowOff>
    </xdr:from>
    <xdr:to>
      <xdr:col>18</xdr:col>
      <xdr:colOff>0</xdr:colOff>
      <xdr:row>6</xdr:row>
      <xdr:rowOff>47625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6181090" y="790575"/>
          <a:ext cx="5220335" cy="112395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mn-lt"/>
              <a:ea typeface="+mn-ea"/>
              <a:cs typeface="+mn-cs"/>
            </a:rPr>
            <a:t> </a:t>
          </a:r>
          <a:endParaRPr lang="en-US"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NOTE: </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Please make sure to </a:t>
          </a:r>
          <a:r>
            <a:rPr lang="en-US" sz="1000" b="0" baseline="0">
              <a:solidFill>
                <a:srgbClr val="FF0000"/>
              </a:solidFill>
              <a:effectLst/>
              <a:latin typeface="+mn-lt"/>
              <a:ea typeface="+mn-ea"/>
              <a:cs typeface="+mn-cs"/>
            </a:rPr>
            <a:t>Unhide</a:t>
          </a:r>
          <a:r>
            <a:rPr lang="en-US" sz="1000" b="0" baseline="0">
              <a:solidFill>
                <a:schemeClr val="dk1"/>
              </a:solidFill>
              <a:effectLst/>
              <a:latin typeface="+mn-lt"/>
              <a:ea typeface="+mn-ea"/>
              <a:cs typeface="+mn-cs"/>
            </a:rPr>
            <a:t> the hidden rows if your WP includes more Milestones and Activities/Deliverables than you can see immediately when have opened this sheet.</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Please DO NOT insert any additional row.</a:t>
          </a:r>
          <a:endParaRPr lang="ru-UA" sz="1000">
            <a:effectLst/>
          </a:endParaRPr>
        </a:p>
        <a:p>
          <a:endParaRPr lang="en-US" sz="1000" b="0" baseline="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381000</xdr:colOff>
      <xdr:row>1</xdr:row>
      <xdr:rowOff>0</xdr:rowOff>
    </xdr:from>
    <xdr:to>
      <xdr:col>25</xdr:col>
      <xdr:colOff>487853</xdr:colOff>
      <xdr:row>2</xdr:row>
      <xdr:rowOff>69965</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0086975" y="266700"/>
          <a:ext cx="3059603" cy="336665"/>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n-US" sz="1200" b="1" u="sng">
              <a:solidFill>
                <a:srgbClr val="FF0000"/>
              </a:solidFill>
            </a:rPr>
            <a:t>INSTRUCTIONS</a:t>
          </a:r>
          <a:r>
            <a:rPr lang="en-US" sz="1200" b="1" u="sng" baseline="0">
              <a:solidFill>
                <a:srgbClr val="FF0000"/>
              </a:solidFill>
            </a:rPr>
            <a:t> FOR GRANTEES</a:t>
          </a:r>
          <a:endParaRPr lang="en-US" sz="1200" b="1">
            <a:solidFill>
              <a:srgbClr val="FF0000"/>
            </a:solidFill>
          </a:endParaRPr>
        </a:p>
      </xdr:txBody>
    </xdr:sp>
    <xdr:clientData/>
  </xdr:twoCellAnchor>
  <xdr:twoCellAnchor>
    <xdr:from>
      <xdr:col>19</xdr:col>
      <xdr:colOff>45085</xdr:colOff>
      <xdr:row>3</xdr:row>
      <xdr:rowOff>3175</xdr:rowOff>
    </xdr:from>
    <xdr:to>
      <xdr:col>27</xdr:col>
      <xdr:colOff>416555</xdr:colOff>
      <xdr:row>482</xdr:row>
      <xdr:rowOff>76201</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6979285" y="701675"/>
          <a:ext cx="5146670" cy="3184526"/>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mn-lt"/>
              <a:ea typeface="+mn-ea"/>
              <a:cs typeface="+mn-cs"/>
            </a:rPr>
            <a:t>This sheet C.WP (S) is to be used by a Single grantee (one organization). Other sheets (C.WP (C2) or C.WP (C5) or C.WP (C6) are to be used by a Cooperative team of several grantees.) </a:t>
          </a:r>
        </a:p>
        <a:p>
          <a:pPr marL="0" marR="0" lvl="0" indent="0" defTabSz="914400" eaLnBrk="1" fontAlgn="auto" latinLnBrk="0" hangingPunct="1">
            <a:lnSpc>
              <a:spcPct val="100000"/>
            </a:lnSpc>
            <a:spcBef>
              <a:spcPts val="0"/>
            </a:spcBef>
            <a:spcAft>
              <a:spcPts val="0"/>
            </a:spcAft>
            <a:buClrTx/>
            <a:buSzTx/>
            <a:buFontTx/>
            <a:buNone/>
            <a:tabLst/>
            <a:defRPr/>
          </a:pPr>
          <a:endParaRPr lang="en-US" sz="10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mn-lt"/>
              <a:ea typeface="+mn-ea"/>
              <a:cs typeface="+mn-cs"/>
            </a:rPr>
            <a:t>Workplan provides timeline for all milestones in Gantt chart manner. Workplan is measured in months. </a:t>
          </a:r>
        </a:p>
        <a:p>
          <a:pPr marL="0" marR="0" lvl="0" indent="0" defTabSz="914400" eaLnBrk="1" fontAlgn="auto" latinLnBrk="0" hangingPunct="1">
            <a:lnSpc>
              <a:spcPct val="100000"/>
            </a:lnSpc>
            <a:spcBef>
              <a:spcPts val="0"/>
            </a:spcBef>
            <a:spcAft>
              <a:spcPts val="0"/>
            </a:spcAft>
            <a:buClrTx/>
            <a:buSzTx/>
            <a:buFontTx/>
            <a:buNone/>
            <a:tabLst/>
            <a:defRPr/>
          </a:pPr>
          <a:endParaRPr lang="en-US" sz="10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mn-lt"/>
              <a:ea typeface="+mn-ea"/>
              <a:cs typeface="+mn-cs"/>
            </a:rPr>
            <a:t>Please note, that Project duration and Milestones of your project will appear here automatically once you fill in the SOW. You do not need to input them manually. </a:t>
          </a:r>
        </a:p>
        <a:p>
          <a:pPr marL="0" marR="0" lvl="0" indent="0" defTabSz="914400" eaLnBrk="1" fontAlgn="auto" latinLnBrk="0" hangingPunct="1">
            <a:lnSpc>
              <a:spcPct val="100000"/>
            </a:lnSpc>
            <a:spcBef>
              <a:spcPts val="0"/>
            </a:spcBef>
            <a:spcAft>
              <a:spcPts val="0"/>
            </a:spcAft>
            <a:buClrTx/>
            <a:buSzTx/>
            <a:buFontTx/>
            <a:buNone/>
            <a:tabLst/>
            <a:defRPr/>
          </a:pPr>
          <a:endParaRPr lang="en-US" sz="10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chemeClr val="dk1"/>
              </a:solidFill>
              <a:effectLst/>
              <a:latin typeface="+mn-lt"/>
              <a:ea typeface="+mn-ea"/>
              <a:cs typeface="+mn-cs"/>
            </a:rPr>
            <a:t>NOTE: Please make sure to Unhide the hidden rows if your WP includes more Milestones and Deliverables than you can see immediately when opened this PA Form.</a:t>
          </a:r>
          <a:endParaRPr lang="ru-UA" sz="1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0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mn-lt"/>
              <a:ea typeface="+mn-ea"/>
              <a:cs typeface="+mn-cs"/>
            </a:rPr>
            <a:t>Please make sure to provide implementation timeline for all milestones in your project. The duration of a milestone is equal to the duration of the relevant reporting period.  The duration of activities (deliverables) may be either shorter or longer than a reporting period. To outline the duration for milestone, reporting period and deliverable in the Gantt chart, please mark duration in months by painting the needed number of month in durk purple color for milestone/reporting period and in light purple color for deliverable/activity. </a:t>
          </a:r>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mn-lt"/>
              <a:ea typeface="+mn-ea"/>
              <a:cs typeface="+mn-cs"/>
            </a:rPr>
            <a:t>You can do that by using Format Painter tool (see the picture below). </a:t>
          </a:r>
          <a:endParaRPr lang="en-US" sz="1000">
            <a:effectLst/>
          </a:endParaRPr>
        </a:p>
        <a:p>
          <a:endParaRPr lang="en-US" sz="1000" b="0" baseline="0"/>
        </a:p>
      </xdr:txBody>
    </xdr:sp>
    <xdr:clientData/>
  </xdr:twoCellAnchor>
  <xdr:oneCellAnchor>
    <xdr:from>
      <xdr:col>19</xdr:col>
      <xdr:colOff>75565</xdr:colOff>
      <xdr:row>485</xdr:row>
      <xdr:rowOff>38100</xdr:rowOff>
    </xdr:from>
    <xdr:ext cx="4033043" cy="1234911"/>
    <xdr:pic>
      <xdr:nvPicPr>
        <xdr:cNvPr id="7" name="Picture 6" descr="A screenshot of a computer&#10;&#10;Description automatically generated">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stretch>
          <a:fillRect/>
        </a:stretch>
      </xdr:blipFill>
      <xdr:spPr>
        <a:xfrm>
          <a:off x="7009765" y="4381500"/>
          <a:ext cx="4033043" cy="1234911"/>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13</xdr:col>
      <xdr:colOff>285157</xdr:colOff>
      <xdr:row>116</xdr:row>
      <xdr:rowOff>139700</xdr:rowOff>
    </xdr:from>
    <xdr:to>
      <xdr:col>23</xdr:col>
      <xdr:colOff>533400</xdr:colOff>
      <xdr:row>122</xdr:row>
      <xdr:rowOff>0</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9124357" y="20789900"/>
          <a:ext cx="6306143" cy="92710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u="sng" baseline="0"/>
            <a:t>Per Diem - M&amp;IE and Lodging</a:t>
          </a:r>
        </a:p>
        <a:p>
          <a:r>
            <a:rPr lang="en-US" sz="1000" b="0" u="none" baseline="0"/>
            <a:t>The US Government has standard rates for meals and gratuities (M&amp;IE) and maximum rates for lodging. These two items make up </a:t>
          </a:r>
          <a:r>
            <a:rPr lang="en-US" sz="1000" b="1" u="none" baseline="0"/>
            <a:t>Per Diem</a:t>
          </a:r>
          <a:r>
            <a:rPr lang="en-US" sz="1000" b="0" u="none" baseline="0"/>
            <a:t>.  In order to receive per diem the traveler must be in travel status for more than 12 hours, and live more than 50miles/80km or a 90 minute commute from the destination.</a:t>
          </a:r>
          <a:endParaRPr lang="en-US" sz="1000" b="0" u="none"/>
        </a:p>
      </xdr:txBody>
    </xdr:sp>
    <xdr:clientData fPrintsWithSheet="0"/>
  </xdr:twoCellAnchor>
  <xdr:twoCellAnchor>
    <xdr:from>
      <xdr:col>13</xdr:col>
      <xdr:colOff>279363</xdr:colOff>
      <xdr:row>123</xdr:row>
      <xdr:rowOff>114300</xdr:rowOff>
    </xdr:from>
    <xdr:to>
      <xdr:col>23</xdr:col>
      <xdr:colOff>520700</xdr:colOff>
      <xdr:row>127</xdr:row>
      <xdr:rowOff>45519</xdr:rowOff>
    </xdr:to>
    <xdr:sp macro="" textlink="">
      <xdr:nvSpPr>
        <xdr:cNvPr id="29" name="TextBox 2">
          <a:extLst>
            <a:ext uri="{FF2B5EF4-FFF2-40B4-BE49-F238E27FC236}">
              <a16:creationId xmlns:a16="http://schemas.microsoft.com/office/drawing/2014/main" id="{00000000-0008-0000-0600-00001D000000}"/>
            </a:ext>
            <a:ext uri="{147F2762-F138-4A5C-976F-8EAC2B608ADB}">
              <a16:predDERef xmlns:a16="http://schemas.microsoft.com/office/drawing/2014/main" pred="{2B714BA1-B837-4C6F-BA7E-6A18543921E6}"/>
            </a:ext>
          </a:extLst>
        </xdr:cNvPr>
        <xdr:cNvSpPr txBox="1"/>
      </xdr:nvSpPr>
      <xdr:spPr>
        <a:xfrm>
          <a:off x="9118563" y="22009100"/>
          <a:ext cx="6299237" cy="642419"/>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t>M&amp;IE (Meals &amp; Incidental Expenses) </a:t>
          </a:r>
          <a:r>
            <a:rPr lang="en-US" sz="1000" baseline="0"/>
            <a:t>is auto-calculated assuming one destination, roundtrip.  A standard 1.5 days will automatically be added to your trip duration to account for 2 travel days, calculated at 75% of the per diem rate.</a:t>
          </a:r>
          <a:endParaRPr lang="en-US" sz="1000"/>
        </a:p>
      </xdr:txBody>
    </xdr:sp>
    <xdr:clientData fPrintsWithSheet="0"/>
  </xdr:twoCellAnchor>
  <xdr:twoCellAnchor>
    <xdr:from>
      <xdr:col>13</xdr:col>
      <xdr:colOff>284006</xdr:colOff>
      <xdr:row>129</xdr:row>
      <xdr:rowOff>12700</xdr:rowOff>
    </xdr:from>
    <xdr:to>
      <xdr:col>23</xdr:col>
      <xdr:colOff>546100</xdr:colOff>
      <xdr:row>131</xdr:row>
      <xdr:rowOff>164914</xdr:rowOff>
    </xdr:to>
    <xdr:sp macro="" textlink="">
      <xdr:nvSpPr>
        <xdr:cNvPr id="5" name="TextBox 4">
          <a:hlinkClick xmlns:r="http://schemas.openxmlformats.org/officeDocument/2006/relationships" r:id="rId1"/>
          <a:extLst>
            <a:ext uri="{FF2B5EF4-FFF2-40B4-BE49-F238E27FC236}">
              <a16:creationId xmlns:a16="http://schemas.microsoft.com/office/drawing/2014/main" id="{00000000-0008-0000-0600-000005000000}"/>
            </a:ext>
          </a:extLst>
        </xdr:cNvPr>
        <xdr:cNvSpPr txBox="1"/>
      </xdr:nvSpPr>
      <xdr:spPr>
        <a:xfrm>
          <a:off x="9123206" y="22974300"/>
          <a:ext cx="6319994" cy="507814"/>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u="sng" baseline="0"/>
            <a:t>Foreign Per diem rates</a:t>
          </a:r>
          <a:r>
            <a:rPr lang="en-US" sz="1000" baseline="0"/>
            <a:t>:</a:t>
          </a:r>
          <a:br>
            <a:rPr lang="en-US" sz="1000" baseline="0"/>
          </a:br>
          <a:r>
            <a:rPr lang="en-US" sz="1000" baseline="0"/>
            <a:t>For </a:t>
          </a:r>
          <a:r>
            <a:rPr lang="en-US" sz="1000" b="1" baseline="0"/>
            <a:t>non-U.S. cities</a:t>
          </a:r>
          <a:r>
            <a:rPr lang="en-US" sz="1000" baseline="0"/>
            <a:t>, please use the rates published by the U.S. Dept. of State. Rates can be found </a:t>
          </a:r>
          <a:r>
            <a:rPr lang="en-US" sz="1000" baseline="0">
              <a:solidFill>
                <a:srgbClr val="002060"/>
              </a:solidFill>
            </a:rPr>
            <a:t>here</a:t>
          </a:r>
          <a:r>
            <a:rPr lang="en-US" sz="1000" baseline="0"/>
            <a:t>.</a:t>
          </a:r>
          <a:endParaRPr lang="en-US" sz="1000"/>
        </a:p>
      </xdr:txBody>
    </xdr:sp>
    <xdr:clientData fPrintsWithSheet="0"/>
  </xdr:twoCellAnchor>
  <xdr:twoCellAnchor>
    <xdr:from>
      <xdr:col>13</xdr:col>
      <xdr:colOff>209100</xdr:colOff>
      <xdr:row>37</xdr:row>
      <xdr:rowOff>44451</xdr:rowOff>
    </xdr:from>
    <xdr:to>
      <xdr:col>23</xdr:col>
      <xdr:colOff>0</xdr:colOff>
      <xdr:row>52</xdr:row>
      <xdr:rowOff>12701</xdr:rowOff>
    </xdr:to>
    <xdr:sp macro="" textlink="">
      <xdr:nvSpPr>
        <xdr:cNvPr id="211" name="TextBox 6">
          <a:extLst>
            <a:ext uri="{FF2B5EF4-FFF2-40B4-BE49-F238E27FC236}">
              <a16:creationId xmlns:a16="http://schemas.microsoft.com/office/drawing/2014/main" id="{00000000-0008-0000-0600-0000D3000000}"/>
            </a:ext>
          </a:extLst>
        </xdr:cNvPr>
        <xdr:cNvSpPr txBox="1"/>
      </xdr:nvSpPr>
      <xdr:spPr>
        <a:xfrm>
          <a:off x="9543600" y="2114551"/>
          <a:ext cx="5620200" cy="112395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u="sng" baseline="0"/>
            <a:t>Equipment</a:t>
          </a:r>
          <a:endParaRPr lang="en-US" sz="1000" u="sng" baseline="0"/>
        </a:p>
        <a:p>
          <a:r>
            <a:rPr lang="en-US" sz="1000">
              <a:solidFill>
                <a:schemeClr val="dk1"/>
              </a:solidFill>
              <a:effectLst/>
              <a:latin typeface="+mn-lt"/>
              <a:ea typeface="+mn-ea"/>
              <a:cs typeface="+mn-cs"/>
            </a:rPr>
            <a:t>1. Goods </a:t>
          </a:r>
          <a:r>
            <a:rPr lang="en-US" sz="1000" b="1" u="none">
              <a:solidFill>
                <a:schemeClr val="dk1"/>
              </a:solidFill>
              <a:effectLst/>
              <a:latin typeface="+mn-lt"/>
              <a:ea typeface="+mn-ea"/>
              <a:cs typeface="+mn-cs"/>
            </a:rPr>
            <a:t>over $15,000 USD </a:t>
          </a:r>
          <a:r>
            <a:rPr lang="en-US" sz="1000" u="none">
              <a:solidFill>
                <a:schemeClr val="dk1"/>
              </a:solidFill>
              <a:effectLst/>
              <a:latin typeface="+mn-lt"/>
              <a:ea typeface="+mn-ea"/>
              <a:cs typeface="+mn-cs"/>
            </a:rPr>
            <a:t>(or local currency equivalent) per unit acquisition cost, and with a usable life of </a:t>
          </a:r>
          <a:r>
            <a:rPr lang="en-US" sz="1000" b="1" u="none">
              <a:solidFill>
                <a:schemeClr val="dk1"/>
              </a:solidFill>
              <a:effectLst/>
              <a:latin typeface="+mn-lt"/>
              <a:ea typeface="+mn-ea"/>
              <a:cs typeface="+mn-cs"/>
            </a:rPr>
            <a:t>longer than one year</a:t>
          </a:r>
          <a:r>
            <a:rPr lang="en-US" sz="1000" u="none" baseline="0"/>
            <a:t>. </a:t>
          </a:r>
        </a:p>
        <a:p>
          <a:r>
            <a:rPr lang="en-US" sz="1000" u="none" baseline="0"/>
            <a:t>2. Goods that are </a:t>
          </a:r>
          <a:r>
            <a:rPr lang="en-US" sz="1000" b="1" u="none" baseline="0"/>
            <a:t>less </a:t>
          </a:r>
          <a:r>
            <a:rPr lang="en-US" sz="1000" b="0" u="none" baseline="0"/>
            <a:t>than</a:t>
          </a:r>
          <a:r>
            <a:rPr lang="en-US" sz="1000" b="1" u="none" baseline="0"/>
            <a:t> </a:t>
          </a:r>
          <a:r>
            <a:rPr lang="en-US" sz="1000" b="0">
              <a:solidFill>
                <a:schemeClr val="dk1"/>
              </a:solidFill>
              <a:effectLst/>
              <a:latin typeface="+mn-lt"/>
              <a:ea typeface="+mn-ea"/>
              <a:cs typeface="+mn-cs"/>
            </a:rPr>
            <a:t>$15,000 USD </a:t>
          </a:r>
          <a:r>
            <a:rPr lang="en-US" sz="1000">
              <a:solidFill>
                <a:schemeClr val="dk1"/>
              </a:solidFill>
              <a:effectLst/>
              <a:latin typeface="+mn-lt"/>
              <a:ea typeface="+mn-ea"/>
              <a:cs typeface="+mn-cs"/>
            </a:rPr>
            <a:t>(or local currency equivalent) per unit acquisition cost or have usable</a:t>
          </a:r>
          <a:r>
            <a:rPr lang="en-US" sz="1000" baseline="0">
              <a:solidFill>
                <a:schemeClr val="dk1"/>
              </a:solidFill>
              <a:effectLst/>
              <a:latin typeface="+mn-lt"/>
              <a:ea typeface="+mn-ea"/>
              <a:cs typeface="+mn-cs"/>
            </a:rPr>
            <a:t> life </a:t>
          </a:r>
          <a:r>
            <a:rPr lang="en-US" sz="1000" b="1" baseline="0">
              <a:solidFill>
                <a:schemeClr val="dk1"/>
              </a:solidFill>
              <a:effectLst/>
              <a:latin typeface="+mn-lt"/>
              <a:ea typeface="+mn-ea"/>
              <a:cs typeface="+mn-cs"/>
            </a:rPr>
            <a:t>less </a:t>
          </a:r>
          <a:r>
            <a:rPr lang="en-US" sz="1000" b="0" baseline="0">
              <a:solidFill>
                <a:schemeClr val="dk1"/>
              </a:solidFill>
              <a:effectLst/>
              <a:latin typeface="+mn-lt"/>
              <a:ea typeface="+mn-ea"/>
              <a:cs typeface="+mn-cs"/>
            </a:rPr>
            <a:t>than one year </a:t>
          </a:r>
          <a:r>
            <a:rPr lang="en-US" sz="1000" baseline="0">
              <a:solidFill>
                <a:schemeClr val="dk1"/>
              </a:solidFill>
              <a:effectLst/>
              <a:latin typeface="+mn-lt"/>
              <a:ea typeface="+mn-ea"/>
              <a:cs typeface="+mn-cs"/>
            </a:rPr>
            <a:t>need to be budgeted as </a:t>
          </a:r>
          <a:r>
            <a:rPr lang="en-US" sz="1000" b="1" baseline="0">
              <a:solidFill>
                <a:schemeClr val="dk1"/>
              </a:solidFill>
              <a:effectLst/>
              <a:latin typeface="+mn-lt"/>
              <a:ea typeface="+mn-ea"/>
              <a:cs typeface="+mn-cs"/>
            </a:rPr>
            <a:t>supplies</a:t>
          </a:r>
          <a:r>
            <a:rPr lang="en-US" sz="1000" baseline="0">
              <a:solidFill>
                <a:schemeClr val="dk1"/>
              </a:solidFill>
              <a:effectLst/>
              <a:latin typeface="+mn-lt"/>
              <a:ea typeface="+mn-ea"/>
              <a:cs typeface="+mn-cs"/>
            </a:rPr>
            <a:t> (see below).</a:t>
          </a:r>
          <a:endParaRPr lang="en-US" sz="1000" u="none" baseline="0"/>
        </a:p>
        <a:p>
          <a:pPr marL="0" marR="0" lvl="0" indent="0" defTabSz="914400" eaLnBrk="1" fontAlgn="auto" latinLnBrk="0" hangingPunct="1">
            <a:lnSpc>
              <a:spcPct val="100000"/>
            </a:lnSpc>
            <a:spcBef>
              <a:spcPts val="0"/>
            </a:spcBef>
            <a:spcAft>
              <a:spcPts val="0"/>
            </a:spcAft>
            <a:buClrTx/>
            <a:buSzTx/>
            <a:buFontTx/>
            <a:buNone/>
            <a:tabLst/>
            <a:defRPr/>
          </a:pPr>
          <a:r>
            <a:rPr lang="en-US" sz="1000" u="none" baseline="0"/>
            <a:t>3. </a:t>
          </a:r>
          <a:r>
            <a:rPr lang="en-US" sz="1000" u="none">
              <a:solidFill>
                <a:schemeClr val="dk1"/>
              </a:solidFill>
              <a:effectLst/>
              <a:latin typeface="+mn-lt"/>
              <a:ea typeface="+mn-ea"/>
              <a:cs typeface="+mn-cs"/>
            </a:rPr>
            <a:t>Equipment must be procured competitively to the extent practicable. </a:t>
          </a:r>
        </a:p>
        <a:p>
          <a:pPr marL="0" marR="0" lvl="0" indent="0" defTabSz="914400" eaLnBrk="1" fontAlgn="auto" latinLnBrk="0" hangingPunct="1">
            <a:lnSpc>
              <a:spcPct val="100000"/>
            </a:lnSpc>
            <a:spcBef>
              <a:spcPts val="0"/>
            </a:spcBef>
            <a:spcAft>
              <a:spcPts val="0"/>
            </a:spcAft>
            <a:buClrTx/>
            <a:buSzTx/>
            <a:buFontTx/>
            <a:buNone/>
            <a:tabLst/>
            <a:defRPr/>
          </a:pPr>
          <a:endParaRPr lang="en-US" sz="1000"/>
        </a:p>
      </xdr:txBody>
    </xdr:sp>
    <xdr:clientData fPrintsWithSheet="0"/>
  </xdr:twoCellAnchor>
  <xdr:twoCellAnchor>
    <xdr:from>
      <xdr:col>13</xdr:col>
      <xdr:colOff>236330</xdr:colOff>
      <xdr:row>57</xdr:row>
      <xdr:rowOff>38099</xdr:rowOff>
    </xdr:from>
    <xdr:to>
      <xdr:col>23</xdr:col>
      <xdr:colOff>0</xdr:colOff>
      <xdr:row>82</xdr:row>
      <xdr:rowOff>38100</xdr:rowOff>
    </xdr:to>
    <xdr:sp macro="" textlink="">
      <xdr:nvSpPr>
        <xdr:cNvPr id="43" name="TextBox 8">
          <a:extLst>
            <a:ext uri="{FF2B5EF4-FFF2-40B4-BE49-F238E27FC236}">
              <a16:creationId xmlns:a16="http://schemas.microsoft.com/office/drawing/2014/main" id="{00000000-0008-0000-0600-00002B000000}"/>
            </a:ext>
            <a:ext uri="{147F2762-F138-4A5C-976F-8EAC2B608ADB}">
              <a16:predDERef xmlns:a16="http://schemas.microsoft.com/office/drawing/2014/main" pred="{0C6B759A-8D1B-427A-88B4-5503A7283440}"/>
            </a:ext>
          </a:extLst>
        </xdr:cNvPr>
        <xdr:cNvSpPr txBox="1"/>
      </xdr:nvSpPr>
      <xdr:spPr>
        <a:xfrm>
          <a:off x="9570830" y="4063999"/>
          <a:ext cx="5592970" cy="1663701"/>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u="sng"/>
            <a:t>Supplies</a:t>
          </a:r>
        </a:p>
        <a:p>
          <a:r>
            <a:rPr lang="en-US" sz="1000"/>
            <a:t>1. A </a:t>
          </a:r>
          <a:r>
            <a:rPr lang="en-US" sz="1000" b="1"/>
            <a:t>supply</a:t>
          </a:r>
          <a:r>
            <a:rPr lang="en-US" sz="1000" baseline="0"/>
            <a:t> is a single item valued at less than $15,000 and with a use life of one year or less.</a:t>
          </a:r>
        </a:p>
        <a:p>
          <a:r>
            <a:rPr lang="en-US" sz="1000" baseline="0"/>
            <a:t>2. In general, supplies are materials/goods one needs to implement activities of the project or support usual operations of grantee. </a:t>
          </a:r>
        </a:p>
        <a:p>
          <a:r>
            <a:rPr lang="en-US" sz="1000" baseline="0"/>
            <a:t>3. Examples of supplies:</a:t>
          </a:r>
        </a:p>
        <a:p>
          <a:r>
            <a:rPr lang="en-US" sz="1000" baseline="0"/>
            <a:t>- laptops and other computer equipment;</a:t>
          </a:r>
        </a:p>
        <a:p>
          <a:r>
            <a:rPr lang="en-US" sz="1000" baseline="0"/>
            <a:t>- stationary;</a:t>
          </a:r>
        </a:p>
        <a:p>
          <a:r>
            <a:rPr lang="en-US" sz="1000" baseline="0"/>
            <a:t>- reagents;</a:t>
          </a:r>
        </a:p>
        <a:p>
          <a:r>
            <a:rPr lang="en-US" sz="1000" baseline="0"/>
            <a:t>- consumables for equipment;</a:t>
          </a:r>
        </a:p>
        <a:p>
          <a:r>
            <a:rPr lang="en-US" sz="1000" baseline="0"/>
            <a:t>- printer ink</a:t>
          </a:r>
        </a:p>
      </xdr:txBody>
    </xdr:sp>
    <xdr:clientData fPrintsWithSheet="0"/>
  </xdr:twoCellAnchor>
  <xdr:twoCellAnchor>
    <xdr:from>
      <xdr:col>13</xdr:col>
      <xdr:colOff>240978</xdr:colOff>
      <xdr:row>83</xdr:row>
      <xdr:rowOff>139700</xdr:rowOff>
    </xdr:from>
    <xdr:to>
      <xdr:col>23</xdr:col>
      <xdr:colOff>0</xdr:colOff>
      <xdr:row>109</xdr:row>
      <xdr:rowOff>0</xdr:rowOff>
    </xdr:to>
    <xdr:sp macro="" textlink="">
      <xdr:nvSpPr>
        <xdr:cNvPr id="36" name="TextBox 9">
          <a:extLst>
            <a:ext uri="{FF2B5EF4-FFF2-40B4-BE49-F238E27FC236}">
              <a16:creationId xmlns:a16="http://schemas.microsoft.com/office/drawing/2014/main" id="{00000000-0008-0000-0600-000024000000}"/>
            </a:ext>
          </a:extLst>
        </xdr:cNvPr>
        <xdr:cNvSpPr txBox="1"/>
      </xdr:nvSpPr>
      <xdr:spPr>
        <a:xfrm>
          <a:off x="9575478" y="6007100"/>
          <a:ext cx="5588322" cy="172720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u="sng" baseline="0"/>
            <a:t>Services &amp; Other direct costs</a:t>
          </a:r>
        </a:p>
        <a:p>
          <a:r>
            <a:rPr lang="en-US" sz="1000" b="0" baseline="0"/>
            <a:t>1. </a:t>
          </a:r>
          <a:r>
            <a:rPr lang="en-US" sz="1000" b="1" baseline="0"/>
            <a:t>Services</a:t>
          </a:r>
          <a:r>
            <a:rPr lang="en-US" sz="1000" baseline="0"/>
            <a:t> are actions fulfilled by </a:t>
          </a:r>
          <a:r>
            <a:rPr lang="en-US" sz="1000" b="1" baseline="0"/>
            <a:t>third party contributors/providers</a:t>
          </a:r>
          <a:r>
            <a:rPr lang="en-US" sz="1000" baseline="0"/>
            <a:t>. This category includes consultants and contractors under a grant.</a:t>
          </a:r>
        </a:p>
        <a:p>
          <a:r>
            <a:rPr lang="en-US" sz="1000" baseline="0"/>
            <a:t>2. Other direct costs is a type of costs that can be </a:t>
          </a:r>
          <a:r>
            <a:rPr lang="en-US" sz="1000" b="1" baseline="0"/>
            <a:t>directly related</a:t>
          </a:r>
          <a:r>
            <a:rPr lang="en-US" sz="1000" baseline="0"/>
            <a:t> to the project implementation and which do not belong to the budget categories above.</a:t>
          </a:r>
        </a:p>
        <a:p>
          <a:r>
            <a:rPr lang="en-US" sz="1000" baseline="0"/>
            <a:t>3. Examples of services &amp; other direct costs:</a:t>
          </a:r>
        </a:p>
        <a:p>
          <a:r>
            <a:rPr lang="en-US" sz="1000" baseline="0"/>
            <a:t>- shipment/delivery;</a:t>
          </a:r>
        </a:p>
        <a:p>
          <a:r>
            <a:rPr lang="en-US" sz="1000" baseline="0"/>
            <a:t>- subscriptions (scientific journals, digital libraries, etc.)</a:t>
          </a:r>
        </a:p>
        <a:p>
          <a:r>
            <a:rPr lang="en-US" sz="1000" baseline="0"/>
            <a:t>- rent of premises for event;</a:t>
          </a:r>
        </a:p>
        <a:p>
          <a:r>
            <a:rPr lang="en-US" sz="1000" baseline="0"/>
            <a:t>- catering for events.</a:t>
          </a:r>
        </a:p>
        <a:p>
          <a:endParaRPr lang="en-US" sz="1000" baseline="0"/>
        </a:p>
        <a:p>
          <a:endParaRPr lang="en-US" sz="1000" baseline="0"/>
        </a:p>
      </xdr:txBody>
    </xdr:sp>
    <xdr:clientData fPrintsWithSheet="0"/>
  </xdr:twoCellAnchor>
  <xdr:twoCellAnchor>
    <xdr:from>
      <xdr:col>13</xdr:col>
      <xdr:colOff>269123</xdr:colOff>
      <xdr:row>109</xdr:row>
      <xdr:rowOff>254000</xdr:rowOff>
    </xdr:from>
    <xdr:to>
      <xdr:col>23</xdr:col>
      <xdr:colOff>457200</xdr:colOff>
      <xdr:row>113</xdr:row>
      <xdr:rowOff>131803</xdr:rowOff>
    </xdr:to>
    <xdr:sp macro="" textlink="">
      <xdr:nvSpPr>
        <xdr:cNvPr id="35" name="TextBox 10">
          <a:extLst>
            <a:ext uri="{FF2B5EF4-FFF2-40B4-BE49-F238E27FC236}">
              <a16:creationId xmlns:a16="http://schemas.microsoft.com/office/drawing/2014/main" id="{00000000-0008-0000-0600-000023000000}"/>
            </a:ext>
          </a:extLst>
        </xdr:cNvPr>
        <xdr:cNvSpPr txBox="1"/>
      </xdr:nvSpPr>
      <xdr:spPr>
        <a:xfrm>
          <a:off x="9108323" y="19621500"/>
          <a:ext cx="6245977" cy="627103"/>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u="sng" baseline="0"/>
            <a:t>Flights</a:t>
          </a:r>
        </a:p>
        <a:p>
          <a:r>
            <a:rPr lang="en-US" sz="1000" b="0" u="none" baseline="0"/>
            <a:t>US Government funded flights must be </a:t>
          </a:r>
          <a:r>
            <a:rPr lang="en-US" sz="1000" b="1" u="none" baseline="0"/>
            <a:t>economy class</a:t>
          </a:r>
          <a:r>
            <a:rPr lang="en-US" sz="1000" b="0" u="none" baseline="0"/>
            <a:t>, and </a:t>
          </a:r>
          <a:r>
            <a:rPr lang="en-US" sz="1000" b="1" u="none" baseline="0"/>
            <a:t>Fly America Compliant</a:t>
          </a:r>
          <a:r>
            <a:rPr lang="en-US" sz="1000" b="0" u="none" baseline="0"/>
            <a:t>.  Fly America dictates that if a US Airline flys the route, you must purchase a ticket from a US airline.</a:t>
          </a:r>
        </a:p>
      </xdr:txBody>
    </xdr:sp>
    <xdr:clientData fPrintsWithSheet="0"/>
  </xdr:twoCellAnchor>
  <xdr:twoCellAnchor>
    <xdr:from>
      <xdr:col>16</xdr:col>
      <xdr:colOff>572770</xdr:colOff>
      <xdr:row>0</xdr:row>
      <xdr:rowOff>190500</xdr:rowOff>
    </xdr:from>
    <xdr:to>
      <xdr:col>21</xdr:col>
      <xdr:colOff>391506</xdr:colOff>
      <xdr:row>2</xdr:row>
      <xdr:rowOff>49530</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11040745" y="190500"/>
          <a:ext cx="2666711" cy="39243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n-US" sz="1200" b="1" u="sng">
              <a:solidFill>
                <a:srgbClr val="FF0000"/>
              </a:solidFill>
            </a:rPr>
            <a:t>INSTRUCTIONS</a:t>
          </a:r>
          <a:r>
            <a:rPr lang="en-US" sz="1200" b="1" u="sng" baseline="0">
              <a:solidFill>
                <a:srgbClr val="FF0000"/>
              </a:solidFill>
            </a:rPr>
            <a:t> FOR GRANTEES</a:t>
          </a:r>
          <a:endParaRPr lang="en-US" sz="1200" b="1">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122555</xdr:colOff>
      <xdr:row>5</xdr:row>
      <xdr:rowOff>122556</xdr:rowOff>
    </xdr:from>
    <xdr:to>
      <xdr:col>19</xdr:col>
      <xdr:colOff>440396</xdr:colOff>
      <xdr:row>18</xdr:row>
      <xdr:rowOff>9526</xdr:rowOff>
    </xdr:to>
    <xdr:sp macro="" textlink="">
      <xdr:nvSpPr>
        <xdr:cNvPr id="4" name="TextBox 1">
          <a:extLst>
            <a:ext uri="{FF2B5EF4-FFF2-40B4-BE49-F238E27FC236}">
              <a16:creationId xmlns:a16="http://schemas.microsoft.com/office/drawing/2014/main" id="{00000000-0008-0000-0700-000004000000}"/>
            </a:ext>
          </a:extLst>
        </xdr:cNvPr>
        <xdr:cNvSpPr txBox="1"/>
      </xdr:nvSpPr>
      <xdr:spPr>
        <a:xfrm>
          <a:off x="8771255" y="1275081"/>
          <a:ext cx="4966041" cy="156337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u="sng"/>
            <a:t>Labor</a:t>
          </a:r>
        </a:p>
        <a:p>
          <a:endParaRPr lang="en-US" sz="1000" b="1" i="0">
            <a:solidFill>
              <a:schemeClr val="dk1"/>
            </a:solidFill>
            <a:effectLst/>
            <a:latin typeface="+mn-lt"/>
            <a:ea typeface="+mn-ea"/>
            <a:cs typeface="+mn-cs"/>
          </a:endParaRPr>
        </a:p>
        <a:p>
          <a:r>
            <a:rPr lang="en-US" sz="1000" b="1" i="0">
              <a:solidFill>
                <a:schemeClr val="dk1"/>
              </a:solidFill>
              <a:effectLst/>
              <a:latin typeface="+mn-lt"/>
              <a:ea typeface="+mn-ea"/>
              <a:cs typeface="+mn-cs"/>
            </a:rPr>
            <a:t>[Role in Project]</a:t>
          </a:r>
          <a:r>
            <a:rPr lang="en-US" sz="1000" b="0" i="0">
              <a:solidFill>
                <a:schemeClr val="dk1"/>
              </a:solidFill>
              <a:effectLst/>
              <a:latin typeface="+mn-lt"/>
              <a:ea typeface="+mn-ea"/>
              <a:cs typeface="+mn-cs"/>
            </a:rPr>
            <a:t> - please describe what practical role this project staff member will play in project's implementation. Briefly outline key roles and responsibilities this staff member will be performing in project. </a:t>
          </a:r>
        </a:p>
        <a:p>
          <a:endParaRPr lang="en-US" sz="1000" b="0" i="0">
            <a:solidFill>
              <a:schemeClr val="dk1"/>
            </a:solidFill>
            <a:effectLst/>
            <a:latin typeface="+mn-lt"/>
            <a:ea typeface="+mn-ea"/>
            <a:cs typeface="+mn-cs"/>
          </a:endParaRPr>
        </a:p>
        <a:p>
          <a:r>
            <a:rPr lang="en-US" sz="1000" b="1" i="0">
              <a:solidFill>
                <a:schemeClr val="dk1"/>
              </a:solidFill>
              <a:effectLst/>
              <a:latin typeface="+mn-lt"/>
              <a:ea typeface="+mn-ea"/>
              <a:cs typeface="+mn-cs"/>
            </a:rPr>
            <a:t>[Key Personnel]</a:t>
          </a:r>
          <a:r>
            <a:rPr lang="en-US" sz="1000" b="0" i="0" baseline="0">
              <a:solidFill>
                <a:schemeClr val="dk1"/>
              </a:solidFill>
              <a:effectLst/>
              <a:latin typeface="+mn-lt"/>
              <a:ea typeface="+mn-ea"/>
              <a:cs typeface="+mn-cs"/>
            </a:rPr>
            <a:t> - please mark if the particular project staff member is a key personnel, i.e., critical for project implementation. </a:t>
          </a:r>
          <a:endParaRPr lang="en-US" sz="1000" b="0" i="0">
            <a:solidFill>
              <a:schemeClr val="dk1"/>
            </a:solidFill>
            <a:effectLst/>
            <a:latin typeface="+mn-lt"/>
            <a:ea typeface="+mn-ea"/>
            <a:cs typeface="+mn-cs"/>
          </a:endParaRPr>
        </a:p>
        <a:p>
          <a:br>
            <a:rPr lang="en-US" sz="1000" b="0" i="0">
              <a:solidFill>
                <a:schemeClr val="dk1"/>
              </a:solidFill>
              <a:effectLst/>
              <a:latin typeface="+mn-lt"/>
              <a:ea typeface="+mn-ea"/>
              <a:cs typeface="+mn-cs"/>
            </a:rPr>
          </a:br>
          <a:endParaRPr lang="en-US" sz="1000" b="0" i="0">
            <a:solidFill>
              <a:schemeClr val="dk1"/>
            </a:solidFill>
            <a:effectLst/>
            <a:latin typeface="+mn-lt"/>
            <a:ea typeface="+mn-ea"/>
            <a:cs typeface="+mn-cs"/>
          </a:endParaRPr>
        </a:p>
        <a:p>
          <a:endParaRPr lang="en-US" sz="1000"/>
        </a:p>
      </xdr:txBody>
    </xdr:sp>
    <xdr:clientData/>
  </xdr:twoCellAnchor>
  <xdr:twoCellAnchor>
    <xdr:from>
      <xdr:col>11</xdr:col>
      <xdr:colOff>106680</xdr:colOff>
      <xdr:row>190</xdr:row>
      <xdr:rowOff>3175</xdr:rowOff>
    </xdr:from>
    <xdr:to>
      <xdr:col>19</xdr:col>
      <xdr:colOff>430236</xdr:colOff>
      <xdr:row>223</xdr:row>
      <xdr:rowOff>38101</xdr:rowOff>
    </xdr:to>
    <xdr:sp macro="" textlink="">
      <xdr:nvSpPr>
        <xdr:cNvPr id="5" name="TextBox 1">
          <a:extLst>
            <a:ext uri="{FF2B5EF4-FFF2-40B4-BE49-F238E27FC236}">
              <a16:creationId xmlns:a16="http://schemas.microsoft.com/office/drawing/2014/main" id="{00000000-0008-0000-0700-000005000000}"/>
            </a:ext>
          </a:extLst>
        </xdr:cNvPr>
        <xdr:cNvSpPr txBox="1"/>
      </xdr:nvSpPr>
      <xdr:spPr>
        <a:xfrm>
          <a:off x="9136380" y="1311275"/>
          <a:ext cx="5098756" cy="1736726"/>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u="sng"/>
            <a:t>Equipment</a:t>
          </a:r>
        </a:p>
        <a:p>
          <a:endParaRPr lang="en-US" sz="1000" b="1" i="0">
            <a:solidFill>
              <a:schemeClr val="dk1"/>
            </a:solidFill>
            <a:effectLst/>
            <a:latin typeface="+mn-lt"/>
            <a:ea typeface="+mn-ea"/>
            <a:cs typeface="+mn-cs"/>
          </a:endParaRPr>
        </a:p>
        <a:p>
          <a:r>
            <a:rPr lang="en-US" sz="1000" b="1" i="0">
              <a:solidFill>
                <a:schemeClr val="dk1"/>
              </a:solidFill>
              <a:effectLst/>
              <a:latin typeface="+mn-lt"/>
              <a:ea typeface="+mn-ea"/>
              <a:cs typeface="+mn-cs"/>
            </a:rPr>
            <a:t>[Purpose] - </a:t>
          </a:r>
          <a:r>
            <a:rPr lang="en-US" sz="1000" b="0" i="0">
              <a:solidFill>
                <a:schemeClr val="dk1"/>
              </a:solidFill>
              <a:effectLst/>
              <a:latin typeface="+mn-lt"/>
              <a:ea typeface="+mn-ea"/>
              <a:cs typeface="+mn-cs"/>
            </a:rPr>
            <a:t>please describe what is the purpose of acquiring this piece of equipment and how it will be used during project implementation. If applicable, who will be using this equipment, for how long, etc.  </a:t>
          </a:r>
          <a:endParaRPr lang="ru-RU" sz="1000" b="0" i="0">
            <a:solidFill>
              <a:schemeClr val="dk1"/>
            </a:solidFill>
            <a:effectLst/>
            <a:latin typeface="+mn-lt"/>
            <a:ea typeface="+mn-ea"/>
            <a:cs typeface="+mn-cs"/>
          </a:endParaRPr>
        </a:p>
        <a:p>
          <a:endParaRPr lang="ru-RU" sz="1000" b="0" i="0">
            <a:solidFill>
              <a:schemeClr val="dk1"/>
            </a:solidFill>
            <a:effectLst/>
            <a:latin typeface="+mn-lt"/>
            <a:ea typeface="+mn-ea"/>
            <a:cs typeface="+mn-cs"/>
          </a:endParaRPr>
        </a:p>
        <a:p>
          <a:r>
            <a:rPr lang="en-US" sz="1000" b="1" i="0">
              <a:solidFill>
                <a:schemeClr val="dk1"/>
              </a:solidFill>
              <a:effectLst/>
              <a:latin typeface="+mn-lt"/>
              <a:ea typeface="+mn-ea"/>
              <a:cs typeface="+mn-cs"/>
            </a:rPr>
            <a:t>[Cost justification] </a:t>
          </a:r>
          <a:r>
            <a:rPr lang="en-US" sz="1000" b="0" i="0">
              <a:solidFill>
                <a:schemeClr val="dk1"/>
              </a:solidFill>
              <a:effectLst/>
              <a:latin typeface="+mn-lt"/>
              <a:ea typeface="+mn-ea"/>
              <a:cs typeface="+mn-cs"/>
            </a:rPr>
            <a:t>- please provide links to marketplaces (not less than two) with prices or if not available reference any other document (procurement documents, pricing offers, invoices, etc.) supporting the price estimation. If no documents</a:t>
          </a:r>
          <a:r>
            <a:rPr lang="en-US" sz="1000" b="0" i="0" baseline="0">
              <a:solidFill>
                <a:schemeClr val="dk1"/>
              </a:solidFill>
              <a:effectLst/>
              <a:latin typeface="+mn-lt"/>
              <a:ea typeface="+mn-ea"/>
              <a:cs typeface="+mn-cs"/>
            </a:rPr>
            <a:t> or references are available, please provide narrative description as to how the budgeted amount was calculated.</a:t>
          </a:r>
          <a:endParaRPr lang="en-US" sz="1000" b="0" i="0">
            <a:solidFill>
              <a:schemeClr val="dk1"/>
            </a:solidFill>
            <a:effectLst/>
            <a:latin typeface="+mn-lt"/>
            <a:ea typeface="+mn-ea"/>
            <a:cs typeface="+mn-cs"/>
          </a:endParaRPr>
        </a:p>
      </xdr:txBody>
    </xdr:sp>
    <xdr:clientData/>
  </xdr:twoCellAnchor>
  <xdr:twoCellAnchor>
    <xdr:from>
      <xdr:col>11</xdr:col>
      <xdr:colOff>132715</xdr:colOff>
      <xdr:row>224</xdr:row>
      <xdr:rowOff>215900</xdr:rowOff>
    </xdr:from>
    <xdr:to>
      <xdr:col>19</xdr:col>
      <xdr:colOff>446111</xdr:colOff>
      <xdr:row>234</xdr:row>
      <xdr:rowOff>50800</xdr:rowOff>
    </xdr:to>
    <xdr:sp macro="" textlink="">
      <xdr:nvSpPr>
        <xdr:cNvPr id="6" name="TextBox 1">
          <a:extLst>
            <a:ext uri="{FF2B5EF4-FFF2-40B4-BE49-F238E27FC236}">
              <a16:creationId xmlns:a16="http://schemas.microsoft.com/office/drawing/2014/main" id="{00000000-0008-0000-0700-000006000000}"/>
            </a:ext>
          </a:extLst>
        </xdr:cNvPr>
        <xdr:cNvSpPr txBox="1"/>
      </xdr:nvSpPr>
      <xdr:spPr>
        <a:xfrm>
          <a:off x="9200515" y="26403300"/>
          <a:ext cx="5190196" cy="167640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u="sng"/>
            <a:t>Supplies</a:t>
          </a:r>
        </a:p>
        <a:p>
          <a:endParaRPr lang="en-US" sz="1000" b="1" i="0">
            <a:solidFill>
              <a:schemeClr val="dk1"/>
            </a:solidFill>
            <a:effectLst/>
            <a:latin typeface="+mn-lt"/>
            <a:ea typeface="+mn-ea"/>
            <a:cs typeface="+mn-cs"/>
          </a:endParaRPr>
        </a:p>
        <a:p>
          <a:r>
            <a:rPr lang="en-US" sz="1000" b="1" i="0">
              <a:solidFill>
                <a:schemeClr val="dk1"/>
              </a:solidFill>
              <a:effectLst/>
              <a:latin typeface="+mn-lt"/>
              <a:ea typeface="+mn-ea"/>
              <a:cs typeface="+mn-cs"/>
            </a:rPr>
            <a:t>[Purpose] - </a:t>
          </a:r>
          <a:r>
            <a:rPr lang="en-US" sz="1000" b="0" i="0">
              <a:solidFill>
                <a:schemeClr val="dk1"/>
              </a:solidFill>
              <a:effectLst/>
              <a:latin typeface="+mn-lt"/>
              <a:ea typeface="+mn-ea"/>
              <a:cs typeface="+mn-cs"/>
            </a:rPr>
            <a:t>please describe how the stated supplies will be utilized during project implementation.  </a:t>
          </a:r>
        </a:p>
        <a:p>
          <a:endParaRPr lang="en-US" sz="1000" b="1"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1" i="0">
              <a:solidFill>
                <a:schemeClr val="dk1"/>
              </a:solidFill>
              <a:effectLst/>
              <a:latin typeface="+mn-lt"/>
              <a:ea typeface="+mn-ea"/>
              <a:cs typeface="+mn-cs"/>
            </a:rPr>
            <a:t>[Cost justification] </a:t>
          </a:r>
          <a:r>
            <a:rPr lang="en-US" sz="1000" b="0" i="0">
              <a:solidFill>
                <a:schemeClr val="dk1"/>
              </a:solidFill>
              <a:effectLst/>
              <a:latin typeface="+mn-lt"/>
              <a:ea typeface="+mn-ea"/>
              <a:cs typeface="+mn-cs"/>
            </a:rPr>
            <a:t>- please provide links to marketplaces (not less than two) with prices or if not available reference any other document (procurement documents, pricing offers, invoices, etc.) supporting the price estimation. If no documents or references are available, please provide narrative description as to how the budgeted amount was calculated.</a:t>
          </a:r>
        </a:p>
      </xdr:txBody>
    </xdr:sp>
    <xdr:clientData/>
  </xdr:twoCellAnchor>
  <xdr:twoCellAnchor>
    <xdr:from>
      <xdr:col>11</xdr:col>
      <xdr:colOff>165100</xdr:colOff>
      <xdr:row>288</xdr:row>
      <xdr:rowOff>130175</xdr:rowOff>
    </xdr:from>
    <xdr:to>
      <xdr:col>19</xdr:col>
      <xdr:colOff>475956</xdr:colOff>
      <xdr:row>297</xdr:row>
      <xdr:rowOff>161925</xdr:rowOff>
    </xdr:to>
    <xdr:sp macro="" textlink="">
      <xdr:nvSpPr>
        <xdr:cNvPr id="7" name="TextBox 1">
          <a:extLst>
            <a:ext uri="{FF2B5EF4-FFF2-40B4-BE49-F238E27FC236}">
              <a16:creationId xmlns:a16="http://schemas.microsoft.com/office/drawing/2014/main" id="{00000000-0008-0000-0700-000007000000}"/>
            </a:ext>
          </a:extLst>
        </xdr:cNvPr>
        <xdr:cNvSpPr txBox="1"/>
      </xdr:nvSpPr>
      <xdr:spPr>
        <a:xfrm>
          <a:off x="9232900" y="20500975"/>
          <a:ext cx="5187656" cy="165735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u="sng"/>
            <a:t>Services &amp; Other Direct Costs</a:t>
          </a:r>
        </a:p>
        <a:p>
          <a:endParaRPr lang="en-US" sz="1000" b="1" i="0">
            <a:solidFill>
              <a:schemeClr val="dk1"/>
            </a:solidFill>
            <a:effectLst/>
            <a:latin typeface="+mn-lt"/>
            <a:ea typeface="+mn-ea"/>
            <a:cs typeface="+mn-cs"/>
          </a:endParaRPr>
        </a:p>
        <a:p>
          <a:r>
            <a:rPr lang="en-US" sz="1000" b="1" i="0">
              <a:solidFill>
                <a:schemeClr val="dk1"/>
              </a:solidFill>
              <a:effectLst/>
              <a:latin typeface="+mn-lt"/>
              <a:ea typeface="+mn-ea"/>
              <a:cs typeface="+mn-cs"/>
            </a:rPr>
            <a:t>[Purpose] - </a:t>
          </a:r>
          <a:r>
            <a:rPr lang="en-US" sz="1000" b="0" i="0">
              <a:solidFill>
                <a:schemeClr val="dk1"/>
              </a:solidFill>
              <a:effectLst/>
              <a:latin typeface="+mn-lt"/>
              <a:ea typeface="+mn-ea"/>
              <a:cs typeface="+mn-cs"/>
            </a:rPr>
            <a:t>please describe how the stated services and other direct costs will be utilized during project implementation.  </a:t>
          </a:r>
        </a:p>
        <a:p>
          <a:endParaRPr lang="en-US" sz="10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1" i="0">
              <a:solidFill>
                <a:schemeClr val="dk1"/>
              </a:solidFill>
              <a:effectLst/>
              <a:latin typeface="+mn-lt"/>
              <a:ea typeface="+mn-ea"/>
              <a:cs typeface="+mn-cs"/>
            </a:rPr>
            <a:t>[Cost justification] </a:t>
          </a:r>
          <a:r>
            <a:rPr lang="en-US" sz="1000" b="0" i="0">
              <a:solidFill>
                <a:schemeClr val="dk1"/>
              </a:solidFill>
              <a:effectLst/>
              <a:latin typeface="+mn-lt"/>
              <a:ea typeface="+mn-ea"/>
              <a:cs typeface="+mn-cs"/>
            </a:rPr>
            <a:t>- please provide links to marketplaces (not less than two) with prices or if not available reference any other document (procurement documents, pricing offers, invoices, etc.) supporting the price estimation. . If no documents or references are available, please provide narrative description as to how the budgeted amount was calculated.</a:t>
          </a:r>
        </a:p>
      </xdr:txBody>
    </xdr:sp>
    <xdr:clientData/>
  </xdr:twoCellAnchor>
  <xdr:twoCellAnchor>
    <xdr:from>
      <xdr:col>11</xdr:col>
      <xdr:colOff>114300</xdr:colOff>
      <xdr:row>354</xdr:row>
      <xdr:rowOff>150496</xdr:rowOff>
    </xdr:from>
    <xdr:to>
      <xdr:col>19</xdr:col>
      <xdr:colOff>571841</xdr:colOff>
      <xdr:row>359</xdr:row>
      <xdr:rowOff>25400</xdr:rowOff>
    </xdr:to>
    <xdr:sp macro="" textlink="">
      <xdr:nvSpPr>
        <xdr:cNvPr id="9" name="TextBox 1">
          <a:extLst>
            <a:ext uri="{FF2B5EF4-FFF2-40B4-BE49-F238E27FC236}">
              <a16:creationId xmlns:a16="http://schemas.microsoft.com/office/drawing/2014/main" id="{00000000-0008-0000-0700-000009000000}"/>
            </a:ext>
          </a:extLst>
        </xdr:cNvPr>
        <xdr:cNvSpPr txBox="1"/>
      </xdr:nvSpPr>
      <xdr:spPr>
        <a:xfrm>
          <a:off x="9182100" y="16444596"/>
          <a:ext cx="5334341" cy="751204"/>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u="sng"/>
            <a:t>Travel</a:t>
          </a:r>
        </a:p>
        <a:p>
          <a:endParaRPr lang="en-US" sz="1000" b="1" i="0">
            <a:solidFill>
              <a:schemeClr val="dk1"/>
            </a:solidFill>
            <a:effectLst/>
            <a:latin typeface="+mn-lt"/>
            <a:ea typeface="+mn-ea"/>
            <a:cs typeface="+mn-cs"/>
          </a:endParaRPr>
        </a:p>
        <a:p>
          <a:r>
            <a:rPr lang="en-US" sz="1000" b="1" i="0">
              <a:solidFill>
                <a:schemeClr val="dk1"/>
              </a:solidFill>
              <a:effectLst/>
              <a:latin typeface="+mn-lt"/>
              <a:ea typeface="+mn-ea"/>
              <a:cs typeface="+mn-cs"/>
            </a:rPr>
            <a:t>[Purpose] - </a:t>
          </a:r>
          <a:r>
            <a:rPr lang="en-US" sz="1000" b="0" i="0">
              <a:solidFill>
                <a:schemeClr val="dk1"/>
              </a:solidFill>
              <a:effectLst/>
              <a:latin typeface="+mn-lt"/>
              <a:ea typeface="+mn-ea"/>
              <a:cs typeface="+mn-cs"/>
            </a:rPr>
            <a:t>please describe what is the purpose of the travel and relate</a:t>
          </a:r>
          <a:r>
            <a:rPr lang="en-US" sz="1000" b="0" i="0" baseline="0">
              <a:solidFill>
                <a:schemeClr val="dk1"/>
              </a:solidFill>
              <a:effectLst/>
              <a:latin typeface="+mn-lt"/>
              <a:ea typeface="+mn-ea"/>
              <a:cs typeface="+mn-cs"/>
            </a:rPr>
            <a:t> it to specific project activity under the Grant Agreement</a:t>
          </a:r>
          <a:r>
            <a:rPr lang="en-US" sz="1000" b="0" i="0">
              <a:solidFill>
                <a:schemeClr val="dk1"/>
              </a:solidFill>
              <a:effectLst/>
              <a:latin typeface="+mn-lt"/>
              <a:ea typeface="+mn-ea"/>
              <a:cs typeface="+mn-cs"/>
            </a:rPr>
            <a:t>. Identify</a:t>
          </a:r>
          <a:r>
            <a:rPr lang="en-US" sz="1000" b="0" i="0" baseline="0">
              <a:solidFill>
                <a:schemeClr val="dk1"/>
              </a:solidFill>
              <a:effectLst/>
              <a:latin typeface="+mn-lt"/>
              <a:ea typeface="+mn-ea"/>
              <a:cs typeface="+mn-cs"/>
            </a:rPr>
            <a:t> number of travelers and number of trips.</a:t>
          </a:r>
          <a:endParaRPr lang="en-US" sz="1000" b="0" i="0">
            <a:solidFill>
              <a:schemeClr val="dk1"/>
            </a:solidFill>
            <a:effectLst/>
            <a:latin typeface="+mn-lt"/>
            <a:ea typeface="+mn-ea"/>
            <a:cs typeface="+mn-cs"/>
          </a:endParaRPr>
        </a:p>
      </xdr:txBody>
    </xdr:sp>
    <xdr:clientData/>
  </xdr:twoCellAnchor>
  <xdr:twoCellAnchor>
    <xdr:from>
      <xdr:col>11</xdr:col>
      <xdr:colOff>83820</xdr:colOff>
      <xdr:row>372</xdr:row>
      <xdr:rowOff>17147</xdr:rowOff>
    </xdr:from>
    <xdr:to>
      <xdr:col>19</xdr:col>
      <xdr:colOff>388961</xdr:colOff>
      <xdr:row>376</xdr:row>
      <xdr:rowOff>0</xdr:rowOff>
    </xdr:to>
    <xdr:sp macro="" textlink="">
      <xdr:nvSpPr>
        <xdr:cNvPr id="10" name="TextBox 1">
          <a:extLst>
            <a:ext uri="{FF2B5EF4-FFF2-40B4-BE49-F238E27FC236}">
              <a16:creationId xmlns:a16="http://schemas.microsoft.com/office/drawing/2014/main" id="{00000000-0008-0000-0700-00000A000000}"/>
            </a:ext>
          </a:extLst>
        </xdr:cNvPr>
        <xdr:cNvSpPr txBox="1"/>
      </xdr:nvSpPr>
      <xdr:spPr>
        <a:xfrm>
          <a:off x="9018270" y="25667972"/>
          <a:ext cx="5181941" cy="1335404"/>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u="sng"/>
            <a:t>Per Diem Lodging rates</a:t>
          </a:r>
        </a:p>
        <a:p>
          <a:endParaRPr lang="en-US" sz="1000" b="1" i="0">
            <a:solidFill>
              <a:schemeClr val="dk1"/>
            </a:solidFill>
            <a:effectLst/>
            <a:latin typeface="+mn-lt"/>
            <a:ea typeface="+mn-ea"/>
            <a:cs typeface="+mn-cs"/>
          </a:endParaRPr>
        </a:p>
        <a:p>
          <a:r>
            <a:rPr lang="en-US" sz="1000" b="1" i="0">
              <a:solidFill>
                <a:schemeClr val="dk1"/>
              </a:solidFill>
              <a:effectLst/>
              <a:latin typeface="+mn-lt"/>
              <a:ea typeface="+mn-ea"/>
              <a:cs typeface="+mn-cs"/>
            </a:rPr>
            <a:t>[Lodging option] - </a:t>
          </a:r>
          <a:r>
            <a:rPr lang="en-US" sz="1000" b="0" i="0">
              <a:solidFill>
                <a:schemeClr val="dk1"/>
              </a:solidFill>
              <a:effectLst/>
              <a:latin typeface="+mn-lt"/>
              <a:ea typeface="+mn-ea"/>
              <a:cs typeface="+mn-cs"/>
            </a:rPr>
            <a:t>please provide the name</a:t>
          </a:r>
          <a:r>
            <a:rPr lang="en-US" sz="1000" b="0" i="0" baseline="0">
              <a:solidFill>
                <a:schemeClr val="dk1"/>
              </a:solidFill>
              <a:effectLst/>
              <a:latin typeface="+mn-lt"/>
              <a:ea typeface="+mn-ea"/>
              <a:cs typeface="+mn-cs"/>
            </a:rPr>
            <a:t> of the hotel or other accommodation type that you plan to stay in during your travel.</a:t>
          </a:r>
        </a:p>
      </xdr:txBody>
    </xdr:sp>
    <xdr:clientData/>
  </xdr:twoCellAnchor>
  <xdr:twoCellAnchor>
    <xdr:from>
      <xdr:col>11</xdr:col>
      <xdr:colOff>95250</xdr:colOff>
      <xdr:row>388</xdr:row>
      <xdr:rowOff>116207</xdr:rowOff>
    </xdr:from>
    <xdr:to>
      <xdr:col>19</xdr:col>
      <xdr:colOff>400391</xdr:colOff>
      <xdr:row>392</xdr:row>
      <xdr:rowOff>161926</xdr:rowOff>
    </xdr:to>
    <xdr:sp macro="" textlink="">
      <xdr:nvSpPr>
        <xdr:cNvPr id="11" name="TextBox 1">
          <a:extLst>
            <a:ext uri="{FF2B5EF4-FFF2-40B4-BE49-F238E27FC236}">
              <a16:creationId xmlns:a16="http://schemas.microsoft.com/office/drawing/2014/main" id="{00000000-0008-0000-0700-00000B000000}"/>
            </a:ext>
          </a:extLst>
        </xdr:cNvPr>
        <xdr:cNvSpPr txBox="1"/>
      </xdr:nvSpPr>
      <xdr:spPr>
        <a:xfrm>
          <a:off x="9029700" y="29110307"/>
          <a:ext cx="5181941" cy="1331594"/>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b="1" u="sng"/>
            <a:t>Registrations</a:t>
          </a:r>
        </a:p>
        <a:p>
          <a:endParaRPr lang="en-US" sz="1000" b="1" i="0">
            <a:solidFill>
              <a:schemeClr val="dk1"/>
            </a:solidFill>
            <a:effectLst/>
            <a:latin typeface="+mn-lt"/>
            <a:ea typeface="+mn-ea"/>
            <a:cs typeface="+mn-cs"/>
          </a:endParaRPr>
        </a:p>
        <a:p>
          <a:r>
            <a:rPr lang="en-US" sz="1000" b="1" i="0">
              <a:solidFill>
                <a:schemeClr val="dk1"/>
              </a:solidFill>
              <a:effectLst/>
              <a:latin typeface="+mn-lt"/>
              <a:ea typeface="+mn-ea"/>
              <a:cs typeface="+mn-cs"/>
            </a:rPr>
            <a:t>[Purpose] - </a:t>
          </a:r>
          <a:r>
            <a:rPr lang="en-US" sz="1000" b="0" i="0">
              <a:solidFill>
                <a:schemeClr val="dk1"/>
              </a:solidFill>
              <a:effectLst/>
              <a:latin typeface="+mn-lt"/>
              <a:ea typeface="+mn-ea"/>
              <a:cs typeface="+mn-cs"/>
            </a:rPr>
            <a:t>please provide details as to what kind of registration is budgeted and relate it</a:t>
          </a:r>
          <a:r>
            <a:rPr lang="en-US" sz="1000" b="0" i="0" baseline="0">
              <a:solidFill>
                <a:schemeClr val="dk1"/>
              </a:solidFill>
              <a:effectLst/>
              <a:latin typeface="+mn-lt"/>
              <a:ea typeface="+mn-ea"/>
              <a:cs typeface="+mn-cs"/>
            </a:rPr>
            <a:t> to the specific project activity.</a:t>
          </a:r>
        </a:p>
        <a:p>
          <a:endParaRPr lang="en-US" sz="1000" b="1" i="0">
            <a:solidFill>
              <a:schemeClr val="dk1"/>
            </a:solidFill>
            <a:effectLst/>
            <a:latin typeface="+mn-lt"/>
            <a:ea typeface="+mn-ea"/>
            <a:cs typeface="+mn-cs"/>
          </a:endParaRPr>
        </a:p>
      </xdr:txBody>
    </xdr:sp>
    <xdr:clientData/>
  </xdr:twoCellAnchor>
  <xdr:twoCellAnchor>
    <xdr:from>
      <xdr:col>13</xdr:col>
      <xdr:colOff>57150</xdr:colOff>
      <xdr:row>0</xdr:row>
      <xdr:rowOff>114300</xdr:rowOff>
    </xdr:from>
    <xdr:to>
      <xdr:col>17</xdr:col>
      <xdr:colOff>356581</xdr:colOff>
      <xdr:row>1</xdr:row>
      <xdr:rowOff>174567</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9944100" y="114300"/>
          <a:ext cx="2661631" cy="326967"/>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n-US" sz="1200" b="1" u="sng">
              <a:solidFill>
                <a:srgbClr val="FF0000"/>
              </a:solidFill>
            </a:rPr>
            <a:t>INSTRUCTIONS</a:t>
          </a:r>
          <a:r>
            <a:rPr lang="en-US" sz="1200" b="1" u="sng" baseline="0">
              <a:solidFill>
                <a:srgbClr val="FF0000"/>
              </a:solidFill>
            </a:rPr>
            <a:t> FOR GRANTEES</a:t>
          </a:r>
          <a:endParaRPr lang="en-US" sz="12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29</xdr:col>
      <xdr:colOff>133349</xdr:colOff>
      <xdr:row>3</xdr:row>
      <xdr:rowOff>260117</xdr:rowOff>
    </xdr:from>
    <xdr:to>
      <xdr:col>36</xdr:col>
      <xdr:colOff>228946</xdr:colOff>
      <xdr:row>10</xdr:row>
      <xdr:rowOff>24071</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12576463" y="978822"/>
          <a:ext cx="4338551" cy="1513090"/>
        </a:xfrm>
        <a:prstGeom prst="rect">
          <a:avLst/>
        </a:prstGeom>
        <a:solidFill>
          <a:schemeClr val="tx2">
            <a:lumMod val="20000"/>
            <a:lumOff val="80000"/>
          </a:schemeClr>
        </a:solidFill>
        <a:ln w="12700" cmpd="sng">
          <a:noFill/>
        </a:ln>
        <a:effectLst>
          <a:outerShdw blurRad="50800" dist="38100" dir="2700000" algn="tl" rotWithShape="0">
            <a:prstClr val="black">
              <a:alpha val="40000"/>
            </a:prstClr>
          </a:outerShdw>
          <a:softEdge rad="12700"/>
        </a:effectLst>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000"/>
            <a:t>In Payments and</a:t>
          </a:r>
          <a:r>
            <a:rPr lang="en-US" sz="1000" baseline="0"/>
            <a:t> Reporting Schedule, please work only in 'Expenditures Forecast' table.</a:t>
          </a:r>
        </a:p>
        <a:p>
          <a:endParaRPr lang="en-US" sz="1000" baseline="0"/>
        </a:p>
        <a:p>
          <a:r>
            <a:rPr lang="en-US" sz="1000" baseline="0"/>
            <a:t>Given your project budget, SOW and Workplan, please make expenses projections per each month of implementation.  </a:t>
          </a:r>
        </a:p>
        <a:p>
          <a:endParaRPr lang="en-US" sz="1000" baseline="0"/>
        </a:p>
        <a:p>
          <a:r>
            <a:rPr lang="en-US" sz="1000" baseline="0"/>
            <a:t>In case if advance payment is needed, please make sure to reflect that in the table. Also, provide justification as to why advance payment is needed. </a:t>
          </a:r>
          <a:endParaRPr lang="en-US" sz="10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358140</xdr:colOff>
      <xdr:row>0</xdr:row>
      <xdr:rowOff>15240</xdr:rowOff>
    </xdr:from>
    <xdr:to>
      <xdr:col>4</xdr:col>
      <xdr:colOff>209550</xdr:colOff>
      <xdr:row>4</xdr:row>
      <xdr:rowOff>168275</xdr:rowOff>
    </xdr:to>
    <xdr:pic>
      <xdr:nvPicPr>
        <xdr:cNvPr id="2" name="Picture 1" descr="A picture containing drawing&#10;&#10;Description automatically generated">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8140" y="15240"/>
          <a:ext cx="3630295" cy="88455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330200</xdr:colOff>
          <xdr:row>53</xdr:row>
          <xdr:rowOff>0</xdr:rowOff>
        </xdr:from>
        <xdr:to>
          <xdr:col>4</xdr:col>
          <xdr:colOff>63500</xdr:colOff>
          <xdr:row>54</xdr:row>
          <xdr:rowOff>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8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42</xdr:row>
          <xdr:rowOff>146050</xdr:rowOff>
        </xdr:from>
        <xdr:to>
          <xdr:col>3</xdr:col>
          <xdr:colOff>330200</xdr:colOff>
          <xdr:row>44</xdr:row>
          <xdr:rowOff>31750</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800-00001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374650</xdr:colOff>
          <xdr:row>52</xdr:row>
          <xdr:rowOff>184150</xdr:rowOff>
        </xdr:from>
        <xdr:to>
          <xdr:col>6</xdr:col>
          <xdr:colOff>69850</xdr:colOff>
          <xdr:row>54</xdr:row>
          <xdr:rowOff>25400</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800-00001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57</xdr:row>
          <xdr:rowOff>165100</xdr:rowOff>
        </xdr:from>
        <xdr:to>
          <xdr:col>1</xdr:col>
          <xdr:colOff>412750</xdr:colOff>
          <xdr:row>59</xdr:row>
          <xdr:rowOff>12700</xdr:rowOff>
        </xdr:to>
        <xdr:sp macro="" textlink="">
          <xdr:nvSpPr>
            <xdr:cNvPr id="33864" name="Check Box 72" hidden="1">
              <a:extLst>
                <a:ext uri="{63B3BB69-23CF-44E3-9099-C40C66FF867C}">
                  <a14:compatExt spid="_x0000_s33864"/>
                </a:ext>
                <a:ext uri="{FF2B5EF4-FFF2-40B4-BE49-F238E27FC236}">
                  <a16:creationId xmlns:a16="http://schemas.microsoft.com/office/drawing/2014/main" id="{00000000-0008-0000-0800-00004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58</xdr:row>
          <xdr:rowOff>165100</xdr:rowOff>
        </xdr:from>
        <xdr:to>
          <xdr:col>1</xdr:col>
          <xdr:colOff>412750</xdr:colOff>
          <xdr:row>60</xdr:row>
          <xdr:rowOff>12700</xdr:rowOff>
        </xdr:to>
        <xdr:sp macro="" textlink="">
          <xdr:nvSpPr>
            <xdr:cNvPr id="33866" name="Check Box 74" hidden="1">
              <a:extLst>
                <a:ext uri="{63B3BB69-23CF-44E3-9099-C40C66FF867C}">
                  <a14:compatExt spid="_x0000_s33866"/>
                </a:ext>
                <a:ext uri="{FF2B5EF4-FFF2-40B4-BE49-F238E27FC236}">
                  <a16:creationId xmlns:a16="http://schemas.microsoft.com/office/drawing/2014/main" id="{00000000-0008-0000-0800-00004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59</xdr:row>
          <xdr:rowOff>165100</xdr:rowOff>
        </xdr:from>
        <xdr:to>
          <xdr:col>1</xdr:col>
          <xdr:colOff>406400</xdr:colOff>
          <xdr:row>61</xdr:row>
          <xdr:rowOff>6350</xdr:rowOff>
        </xdr:to>
        <xdr:sp macro="" textlink="">
          <xdr:nvSpPr>
            <xdr:cNvPr id="33868" name="Check Box 76" hidden="1">
              <a:extLst>
                <a:ext uri="{63B3BB69-23CF-44E3-9099-C40C66FF867C}">
                  <a14:compatExt spid="_x0000_s33868"/>
                </a:ext>
                <a:ext uri="{FF2B5EF4-FFF2-40B4-BE49-F238E27FC236}">
                  <a16:creationId xmlns:a16="http://schemas.microsoft.com/office/drawing/2014/main" id="{00000000-0008-0000-0800-00004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60</xdr:row>
          <xdr:rowOff>165100</xdr:rowOff>
        </xdr:from>
        <xdr:to>
          <xdr:col>1</xdr:col>
          <xdr:colOff>412750</xdr:colOff>
          <xdr:row>62</xdr:row>
          <xdr:rowOff>12700</xdr:rowOff>
        </xdr:to>
        <xdr:sp macro="" textlink="">
          <xdr:nvSpPr>
            <xdr:cNvPr id="33869" name="Check Box 77" hidden="1">
              <a:extLst>
                <a:ext uri="{63B3BB69-23CF-44E3-9099-C40C66FF867C}">
                  <a14:compatExt spid="_x0000_s33869"/>
                </a:ext>
                <a:ext uri="{FF2B5EF4-FFF2-40B4-BE49-F238E27FC236}">
                  <a16:creationId xmlns:a16="http://schemas.microsoft.com/office/drawing/2014/main" id="{00000000-0008-0000-0800-00004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61</xdr:row>
          <xdr:rowOff>165100</xdr:rowOff>
        </xdr:from>
        <xdr:to>
          <xdr:col>1</xdr:col>
          <xdr:colOff>406400</xdr:colOff>
          <xdr:row>63</xdr:row>
          <xdr:rowOff>6350</xdr:rowOff>
        </xdr:to>
        <xdr:sp macro="" textlink="">
          <xdr:nvSpPr>
            <xdr:cNvPr id="33870" name="Check Box 78" hidden="1">
              <a:extLst>
                <a:ext uri="{63B3BB69-23CF-44E3-9099-C40C66FF867C}">
                  <a14:compatExt spid="_x0000_s33870"/>
                </a:ext>
                <a:ext uri="{FF2B5EF4-FFF2-40B4-BE49-F238E27FC236}">
                  <a16:creationId xmlns:a16="http://schemas.microsoft.com/office/drawing/2014/main" id="{00000000-0008-0000-0800-00004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62</xdr:row>
          <xdr:rowOff>165100</xdr:rowOff>
        </xdr:from>
        <xdr:to>
          <xdr:col>1</xdr:col>
          <xdr:colOff>412750</xdr:colOff>
          <xdr:row>64</xdr:row>
          <xdr:rowOff>38100</xdr:rowOff>
        </xdr:to>
        <xdr:sp macro="" textlink="">
          <xdr:nvSpPr>
            <xdr:cNvPr id="33872" name="Check Box 80" hidden="1">
              <a:extLst>
                <a:ext uri="{63B3BB69-23CF-44E3-9099-C40C66FF867C}">
                  <a14:compatExt spid="_x0000_s33872"/>
                </a:ext>
                <a:ext uri="{FF2B5EF4-FFF2-40B4-BE49-F238E27FC236}">
                  <a16:creationId xmlns:a16="http://schemas.microsoft.com/office/drawing/2014/main" id="{00000000-0008-0000-0800-00005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63</xdr:row>
          <xdr:rowOff>165100</xdr:rowOff>
        </xdr:from>
        <xdr:to>
          <xdr:col>1</xdr:col>
          <xdr:colOff>406400</xdr:colOff>
          <xdr:row>65</xdr:row>
          <xdr:rowOff>25400</xdr:rowOff>
        </xdr:to>
        <xdr:sp macro="" textlink="">
          <xdr:nvSpPr>
            <xdr:cNvPr id="33874" name="Check Box 82" hidden="1">
              <a:extLst>
                <a:ext uri="{63B3BB69-23CF-44E3-9099-C40C66FF867C}">
                  <a14:compatExt spid="_x0000_s33874"/>
                </a:ext>
                <a:ext uri="{FF2B5EF4-FFF2-40B4-BE49-F238E27FC236}">
                  <a16:creationId xmlns:a16="http://schemas.microsoft.com/office/drawing/2014/main" id="{00000000-0008-0000-0800-00005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64</xdr:row>
          <xdr:rowOff>165100</xdr:rowOff>
        </xdr:from>
        <xdr:to>
          <xdr:col>1</xdr:col>
          <xdr:colOff>412750</xdr:colOff>
          <xdr:row>65</xdr:row>
          <xdr:rowOff>203200</xdr:rowOff>
        </xdr:to>
        <xdr:sp macro="" textlink="">
          <xdr:nvSpPr>
            <xdr:cNvPr id="33875" name="Check Box 83" hidden="1">
              <a:extLst>
                <a:ext uri="{63B3BB69-23CF-44E3-9099-C40C66FF867C}">
                  <a14:compatExt spid="_x0000_s33875"/>
                </a:ext>
                <a:ext uri="{FF2B5EF4-FFF2-40B4-BE49-F238E27FC236}">
                  <a16:creationId xmlns:a16="http://schemas.microsoft.com/office/drawing/2014/main" id="{00000000-0008-0000-0800-00005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43</xdr:row>
          <xdr:rowOff>114300</xdr:rowOff>
        </xdr:from>
        <xdr:to>
          <xdr:col>3</xdr:col>
          <xdr:colOff>317500</xdr:colOff>
          <xdr:row>45</xdr:row>
          <xdr:rowOff>31750</xdr:rowOff>
        </xdr:to>
        <xdr:sp macro="" textlink="">
          <xdr:nvSpPr>
            <xdr:cNvPr id="33876" name="Check Box 84" hidden="1">
              <a:extLst>
                <a:ext uri="{63B3BB69-23CF-44E3-9099-C40C66FF867C}">
                  <a14:compatExt spid="_x0000_s33876"/>
                </a:ext>
                <a:ext uri="{FF2B5EF4-FFF2-40B4-BE49-F238E27FC236}">
                  <a16:creationId xmlns:a16="http://schemas.microsoft.com/office/drawing/2014/main" id="{00000000-0008-0000-0800-00005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44</xdr:row>
          <xdr:rowOff>146050</xdr:rowOff>
        </xdr:from>
        <xdr:to>
          <xdr:col>3</xdr:col>
          <xdr:colOff>330200</xdr:colOff>
          <xdr:row>46</xdr:row>
          <xdr:rowOff>63500</xdr:rowOff>
        </xdr:to>
        <xdr:sp macro="" textlink="">
          <xdr:nvSpPr>
            <xdr:cNvPr id="33879" name="Check Box 87" hidden="1">
              <a:extLst>
                <a:ext uri="{63B3BB69-23CF-44E3-9099-C40C66FF867C}">
                  <a14:compatExt spid="_x0000_s33879"/>
                </a:ext>
                <a:ext uri="{FF2B5EF4-FFF2-40B4-BE49-F238E27FC236}">
                  <a16:creationId xmlns:a16="http://schemas.microsoft.com/office/drawing/2014/main" id="{00000000-0008-0000-0800-00005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45</xdr:row>
          <xdr:rowOff>146050</xdr:rowOff>
        </xdr:from>
        <xdr:to>
          <xdr:col>3</xdr:col>
          <xdr:colOff>330200</xdr:colOff>
          <xdr:row>47</xdr:row>
          <xdr:rowOff>88900</xdr:rowOff>
        </xdr:to>
        <xdr:sp macro="" textlink="">
          <xdr:nvSpPr>
            <xdr:cNvPr id="33881" name="Check Box 89" hidden="1">
              <a:extLst>
                <a:ext uri="{63B3BB69-23CF-44E3-9099-C40C66FF867C}">
                  <a14:compatExt spid="_x0000_s33881"/>
                </a:ext>
                <a:ext uri="{FF2B5EF4-FFF2-40B4-BE49-F238E27FC236}">
                  <a16:creationId xmlns:a16="http://schemas.microsoft.com/office/drawing/2014/main" id="{00000000-0008-0000-0800-00005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46</xdr:row>
          <xdr:rowOff>146050</xdr:rowOff>
        </xdr:from>
        <xdr:to>
          <xdr:col>3</xdr:col>
          <xdr:colOff>330200</xdr:colOff>
          <xdr:row>48</xdr:row>
          <xdr:rowOff>63500</xdr:rowOff>
        </xdr:to>
        <xdr:sp macro="" textlink="">
          <xdr:nvSpPr>
            <xdr:cNvPr id="33883" name="Check Box 91" hidden="1">
              <a:extLst>
                <a:ext uri="{63B3BB69-23CF-44E3-9099-C40C66FF867C}">
                  <a14:compatExt spid="_x0000_s33883"/>
                </a:ext>
                <a:ext uri="{FF2B5EF4-FFF2-40B4-BE49-F238E27FC236}">
                  <a16:creationId xmlns:a16="http://schemas.microsoft.com/office/drawing/2014/main" id="{00000000-0008-0000-0800-00005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ldurak@crdfglobal.org" TargetMode="External"/><Relationship Id="rId1" Type="http://schemas.openxmlformats.org/officeDocument/2006/relationships/hyperlink" Target="mailto:jdawani@crdfglobal.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3" Type="http://schemas.openxmlformats.org/officeDocument/2006/relationships/printerSettings" Target="../printerSettings/printerSettings9.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mailto:imelnyk@crdfglobal.org" TargetMode="External"/><Relationship Id="rId16" Type="http://schemas.openxmlformats.org/officeDocument/2006/relationships/ctrlProp" Target="../ctrlProps/ctrlProp11.xml"/><Relationship Id="rId20" Type="http://schemas.openxmlformats.org/officeDocument/2006/relationships/ctrlProp" Target="../ctrlProps/ctrlProp15.xml"/><Relationship Id="rId1" Type="http://schemas.openxmlformats.org/officeDocument/2006/relationships/hyperlink" Target="mailto:ltaranenko@crdfglobal.org"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19" Type="http://schemas.openxmlformats.org/officeDocument/2006/relationships/ctrlProp" Target="../ctrlProps/ctrlProp14.xml"/><Relationship Id="rId4" Type="http://schemas.openxmlformats.org/officeDocument/2006/relationships/drawing" Target="../drawings/drawing9.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1D39A-626F-410B-BD6F-8B40EB153465}">
  <sheetPr codeName="Sheet17">
    <pageSetUpPr fitToPage="1"/>
  </sheetPr>
  <dimension ref="A1:R70"/>
  <sheetViews>
    <sheetView tabSelected="1" zoomScale="75" zoomScaleNormal="75" zoomScaleSheetLayoutView="100" workbookViewId="0">
      <selection activeCell="M4" sqref="M4"/>
    </sheetView>
  </sheetViews>
  <sheetFormatPr defaultColWidth="0" defaultRowHeight="14.5" zeroHeight="1" x14ac:dyDescent="0.35"/>
  <cols>
    <col min="1" max="9" width="12.54296875" style="2" customWidth="1"/>
    <col min="10" max="17" width="9.453125" customWidth="1"/>
    <col min="18" max="18" width="15.54296875" hidden="1" customWidth="1"/>
    <col min="19" max="16384" width="9.453125" hidden="1"/>
  </cols>
  <sheetData>
    <row r="1" spans="1:18" ht="21" x14ac:dyDescent="0.35">
      <c r="A1" s="473" t="s">
        <v>0</v>
      </c>
      <c r="B1" s="473"/>
      <c r="C1" s="473"/>
      <c r="D1" s="473"/>
      <c r="E1" s="473"/>
      <c r="F1" s="473"/>
      <c r="G1" s="473"/>
      <c r="H1" s="473"/>
      <c r="I1" s="473"/>
      <c r="J1" s="7"/>
      <c r="K1" s="7"/>
      <c r="L1" s="7"/>
      <c r="M1" s="7"/>
      <c r="N1" s="7"/>
      <c r="O1" s="7"/>
      <c r="P1" s="7"/>
      <c r="Q1" s="7"/>
      <c r="R1" s="7"/>
    </row>
    <row r="2" spans="1:18" x14ac:dyDescent="0.35">
      <c r="A2" s="7"/>
      <c r="B2" s="7"/>
      <c r="C2" s="7"/>
      <c r="D2" s="7"/>
      <c r="E2" s="7"/>
      <c r="F2" s="7"/>
      <c r="G2" s="7"/>
      <c r="H2" s="7"/>
      <c r="I2" s="7"/>
      <c r="J2" s="7"/>
      <c r="K2" s="7"/>
      <c r="L2" s="7"/>
      <c r="M2" s="7"/>
      <c r="N2" s="7"/>
      <c r="O2" s="7"/>
      <c r="P2" s="7"/>
      <c r="Q2" s="7"/>
      <c r="R2" s="7"/>
    </row>
    <row r="3" spans="1:18" ht="409.6" customHeight="1" x14ac:dyDescent="0.35">
      <c r="A3" s="474" t="s">
        <v>1</v>
      </c>
      <c r="B3" s="474"/>
      <c r="C3" s="474"/>
      <c r="D3" s="474"/>
      <c r="E3" s="474"/>
      <c r="F3" s="474"/>
      <c r="G3" s="474"/>
      <c r="H3" s="474"/>
      <c r="I3" s="474"/>
      <c r="J3" s="7"/>
      <c r="K3" s="7"/>
      <c r="L3" s="7"/>
      <c r="M3" s="7"/>
      <c r="N3" s="7"/>
      <c r="O3" s="7"/>
      <c r="P3" s="7"/>
      <c r="Q3" s="7"/>
      <c r="R3" s="7"/>
    </row>
    <row r="4" spans="1:18" x14ac:dyDescent="0.35">
      <c r="A4" s="474"/>
      <c r="B4" s="474"/>
      <c r="C4" s="474"/>
      <c r="D4" s="474"/>
      <c r="E4" s="474"/>
      <c r="F4" s="474"/>
      <c r="G4" s="474"/>
      <c r="H4" s="474"/>
      <c r="I4" s="474"/>
      <c r="J4" s="7"/>
      <c r="K4" s="7"/>
      <c r="L4" s="7"/>
      <c r="M4" s="7"/>
      <c r="N4" s="7"/>
      <c r="O4" s="7"/>
      <c r="P4" s="7"/>
      <c r="Q4" s="7"/>
      <c r="R4" s="7"/>
    </row>
    <row r="5" spans="1:18" x14ac:dyDescent="0.35">
      <c r="A5" s="474"/>
      <c r="B5" s="474"/>
      <c r="C5" s="474"/>
      <c r="D5" s="474"/>
      <c r="E5" s="474"/>
      <c r="F5" s="474"/>
      <c r="G5" s="474"/>
      <c r="H5" s="474"/>
      <c r="I5" s="474"/>
      <c r="J5" s="7"/>
      <c r="K5" s="7"/>
      <c r="L5" s="7"/>
      <c r="M5" s="7"/>
      <c r="N5" s="7"/>
      <c r="O5" s="7"/>
      <c r="P5" s="7"/>
      <c r="Q5" s="7"/>
      <c r="R5" s="7"/>
    </row>
    <row r="6" spans="1:18" x14ac:dyDescent="0.35">
      <c r="A6" s="474"/>
      <c r="B6" s="474"/>
      <c r="C6" s="474"/>
      <c r="D6" s="474"/>
      <c r="E6" s="474"/>
      <c r="F6" s="474"/>
      <c r="G6" s="474"/>
      <c r="H6" s="474"/>
      <c r="I6" s="474"/>
      <c r="J6" s="7"/>
      <c r="K6" s="7"/>
      <c r="L6" s="7"/>
      <c r="M6" s="7"/>
      <c r="N6" s="7"/>
      <c r="O6" s="7"/>
      <c r="P6" s="7"/>
      <c r="Q6" s="7"/>
      <c r="R6" s="7"/>
    </row>
    <row r="7" spans="1:18" x14ac:dyDescent="0.35">
      <c r="A7" s="474"/>
      <c r="B7" s="474"/>
      <c r="C7" s="474"/>
      <c r="D7" s="474"/>
      <c r="E7" s="474"/>
      <c r="F7" s="474"/>
      <c r="G7" s="474"/>
      <c r="H7" s="474"/>
      <c r="I7" s="474"/>
      <c r="J7" s="7"/>
      <c r="K7" s="7"/>
      <c r="L7" s="7"/>
      <c r="M7" s="7"/>
      <c r="N7" s="7"/>
      <c r="O7" s="7"/>
      <c r="P7" s="7"/>
      <c r="Q7" s="7"/>
      <c r="R7" s="7"/>
    </row>
    <row r="8" spans="1:18" x14ac:dyDescent="0.35">
      <c r="A8" s="474"/>
      <c r="B8" s="474"/>
      <c r="C8" s="474"/>
      <c r="D8" s="474"/>
      <c r="E8" s="474"/>
      <c r="F8" s="474"/>
      <c r="G8" s="474"/>
      <c r="H8" s="474"/>
      <c r="I8" s="474"/>
      <c r="J8" s="7"/>
      <c r="K8" s="7"/>
      <c r="L8" s="7"/>
      <c r="M8" s="7"/>
      <c r="N8" s="7"/>
      <c r="O8" s="7"/>
      <c r="P8" s="7"/>
      <c r="Q8" s="7"/>
      <c r="R8" s="7">
        <f>B8</f>
        <v>0</v>
      </c>
    </row>
    <row r="9" spans="1:18" ht="41.65" customHeight="1" x14ac:dyDescent="0.35">
      <c r="A9" s="474"/>
      <c r="B9" s="474"/>
      <c r="C9" s="474"/>
      <c r="D9" s="474"/>
      <c r="E9" s="474"/>
      <c r="F9" s="474"/>
      <c r="G9" s="474"/>
      <c r="H9" s="474"/>
      <c r="I9" s="474"/>
      <c r="J9" s="7"/>
      <c r="K9" s="7"/>
      <c r="L9" s="7"/>
      <c r="M9" s="7"/>
      <c r="N9" s="7"/>
      <c r="O9" s="7"/>
      <c r="P9" s="7"/>
      <c r="Q9" s="7"/>
      <c r="R9" s="7"/>
    </row>
    <row r="10" spans="1:18" x14ac:dyDescent="0.35">
      <c r="A10" s="474"/>
      <c r="B10" s="474"/>
      <c r="C10" s="474"/>
      <c r="D10" s="474"/>
      <c r="E10" s="474"/>
      <c r="F10" s="474"/>
      <c r="G10" s="474"/>
      <c r="H10" s="474"/>
      <c r="I10" s="474"/>
      <c r="J10" s="7"/>
      <c r="K10" s="7"/>
      <c r="L10" s="7"/>
      <c r="M10" s="7"/>
      <c r="N10" s="7"/>
      <c r="O10" s="7"/>
      <c r="P10" s="7"/>
      <c r="Q10" s="7"/>
      <c r="R10" s="7"/>
    </row>
    <row r="11" spans="1:18" ht="32.15" customHeight="1" x14ac:dyDescent="0.35">
      <c r="A11" s="474"/>
      <c r="B11" s="474"/>
      <c r="C11" s="474"/>
      <c r="D11" s="474"/>
      <c r="E11" s="474"/>
      <c r="F11" s="474"/>
      <c r="G11" s="474"/>
      <c r="H11" s="474"/>
      <c r="I11" s="474"/>
      <c r="J11" s="7"/>
      <c r="K11" s="7"/>
      <c r="L11" s="7"/>
      <c r="M11" s="7"/>
      <c r="N11" s="7"/>
      <c r="O11" s="7"/>
      <c r="P11" s="7"/>
      <c r="Q11" s="7"/>
      <c r="R11" s="7">
        <f>D11</f>
        <v>0</v>
      </c>
    </row>
    <row r="12" spans="1:18" x14ac:dyDescent="0.35">
      <c r="A12" s="474"/>
      <c r="B12" s="474"/>
      <c r="C12" s="474"/>
      <c r="D12" s="474"/>
      <c r="E12" s="474"/>
      <c r="F12" s="474"/>
      <c r="G12" s="474"/>
      <c r="H12" s="474"/>
      <c r="I12" s="474"/>
      <c r="J12" s="7"/>
      <c r="K12" s="7"/>
      <c r="L12" s="7"/>
      <c r="M12" s="7"/>
      <c r="N12" s="7"/>
      <c r="O12" s="7"/>
      <c r="P12" s="7"/>
      <c r="Q12" s="7"/>
      <c r="R12" s="7">
        <f>D12</f>
        <v>0</v>
      </c>
    </row>
    <row r="13" spans="1:18" ht="174" customHeight="1" x14ac:dyDescent="0.35">
      <c r="A13" s="474"/>
      <c r="B13" s="474"/>
      <c r="C13" s="474"/>
      <c r="D13" s="474"/>
      <c r="E13" s="474"/>
      <c r="F13" s="474"/>
      <c r="G13" s="474"/>
      <c r="H13" s="474"/>
      <c r="I13" s="474"/>
      <c r="J13" s="7"/>
      <c r="K13" s="7"/>
      <c r="L13" s="7"/>
      <c r="M13" s="7"/>
      <c r="N13" s="7"/>
      <c r="O13" s="7"/>
      <c r="P13" s="7"/>
      <c r="Q13" s="7"/>
      <c r="R13" s="7">
        <f>D13</f>
        <v>0</v>
      </c>
    </row>
    <row r="14" spans="1:18" x14ac:dyDescent="0.35">
      <c r="A14" s="474"/>
      <c r="B14" s="474"/>
      <c r="C14" s="474"/>
      <c r="D14" s="474"/>
      <c r="E14" s="474"/>
      <c r="F14" s="474"/>
      <c r="G14" s="474"/>
      <c r="H14" s="474"/>
      <c r="I14" s="474"/>
      <c r="J14" s="7"/>
      <c r="K14" s="7"/>
      <c r="L14" s="7"/>
      <c r="M14" s="7"/>
      <c r="N14" s="7"/>
      <c r="O14" s="7"/>
      <c r="P14" s="7"/>
      <c r="Q14" s="7"/>
      <c r="R14" s="7">
        <f t="shared" ref="R14:R47" si="0">D14</f>
        <v>0</v>
      </c>
    </row>
    <row r="15" spans="1:18" x14ac:dyDescent="0.35">
      <c r="A15" s="474"/>
      <c r="B15" s="474"/>
      <c r="C15" s="474"/>
      <c r="D15" s="474"/>
      <c r="E15" s="474"/>
      <c r="F15" s="474"/>
      <c r="G15" s="474"/>
      <c r="H15" s="474"/>
      <c r="I15" s="474"/>
      <c r="J15" s="7"/>
      <c r="K15" s="7"/>
      <c r="L15" s="7"/>
      <c r="M15" s="7"/>
      <c r="N15" s="7"/>
      <c r="O15" s="7"/>
      <c r="P15" s="7"/>
      <c r="Q15" s="7"/>
      <c r="R15" s="7">
        <f t="shared" si="0"/>
        <v>0</v>
      </c>
    </row>
    <row r="16" spans="1:18" ht="15" customHeight="1" x14ac:dyDescent="0.35">
      <c r="A16" s="474"/>
      <c r="B16" s="474"/>
      <c r="C16" s="474"/>
      <c r="D16" s="474"/>
      <c r="E16" s="474"/>
      <c r="F16" s="474"/>
      <c r="G16" s="474"/>
      <c r="H16" s="474"/>
      <c r="I16" s="474"/>
      <c r="J16" s="7"/>
      <c r="K16" s="7"/>
      <c r="L16" s="7"/>
      <c r="M16" s="7"/>
      <c r="N16" s="7"/>
      <c r="O16" s="7"/>
      <c r="P16" s="7"/>
      <c r="Q16" s="7"/>
      <c r="R16" s="7">
        <f t="shared" si="0"/>
        <v>0</v>
      </c>
    </row>
    <row r="17" spans="1:18" x14ac:dyDescent="0.35">
      <c r="A17" s="474"/>
      <c r="B17" s="474"/>
      <c r="C17" s="474"/>
      <c r="D17" s="474"/>
      <c r="E17" s="474"/>
      <c r="F17" s="474"/>
      <c r="G17" s="474"/>
      <c r="H17" s="474"/>
      <c r="I17" s="474"/>
      <c r="J17" s="7"/>
      <c r="K17" s="7"/>
      <c r="L17" s="7"/>
      <c r="M17" s="7"/>
      <c r="N17" s="7"/>
      <c r="O17" s="7"/>
      <c r="P17" s="7"/>
      <c r="Q17" s="7"/>
      <c r="R17" s="7"/>
    </row>
    <row r="18" spans="1:18" x14ac:dyDescent="0.35">
      <c r="A18" s="474"/>
      <c r="B18" s="474"/>
      <c r="C18" s="474"/>
      <c r="D18" s="474"/>
      <c r="E18" s="474"/>
      <c r="F18" s="474"/>
      <c r="G18" s="474"/>
      <c r="H18" s="474"/>
      <c r="I18" s="474"/>
      <c r="J18" s="7"/>
      <c r="K18" s="7"/>
      <c r="L18" s="7"/>
      <c r="M18" s="7"/>
      <c r="N18" s="7"/>
      <c r="O18" s="7"/>
      <c r="P18" s="7"/>
      <c r="Q18" s="7"/>
      <c r="R18" s="7"/>
    </row>
    <row r="19" spans="1:18" x14ac:dyDescent="0.35">
      <c r="A19" s="474"/>
      <c r="B19" s="474"/>
      <c r="C19" s="474"/>
      <c r="D19" s="474"/>
      <c r="E19" s="474"/>
      <c r="F19" s="474"/>
      <c r="G19" s="474"/>
      <c r="H19" s="474"/>
      <c r="I19" s="474"/>
      <c r="J19" s="7"/>
      <c r="K19" s="7"/>
      <c r="L19" s="7"/>
      <c r="M19" s="7"/>
      <c r="N19" s="7"/>
      <c r="O19" s="7"/>
      <c r="P19" s="7"/>
      <c r="Q19" s="7"/>
      <c r="R19" s="30">
        <f>B19</f>
        <v>0</v>
      </c>
    </row>
    <row r="20" spans="1:18" x14ac:dyDescent="0.35">
      <c r="A20" s="474"/>
      <c r="B20" s="474"/>
      <c r="C20" s="474"/>
      <c r="D20" s="474"/>
      <c r="E20" s="474"/>
      <c r="F20" s="474"/>
      <c r="G20" s="474"/>
      <c r="H20" s="474"/>
      <c r="I20" s="474"/>
      <c r="J20" s="7"/>
      <c r="K20" s="7"/>
      <c r="L20" s="7"/>
      <c r="M20" s="7"/>
      <c r="N20" s="7"/>
      <c r="O20" s="7"/>
      <c r="P20" s="7"/>
      <c r="Q20" s="7"/>
      <c r="R20" s="7"/>
    </row>
    <row r="21" spans="1:18" x14ac:dyDescent="0.35">
      <c r="A21" s="474"/>
      <c r="B21" s="474"/>
      <c r="C21" s="474"/>
      <c r="D21" s="474"/>
      <c r="E21" s="474"/>
      <c r="F21" s="474"/>
      <c r="G21" s="474"/>
      <c r="H21" s="474"/>
      <c r="I21" s="474"/>
      <c r="J21" s="7"/>
      <c r="K21" s="7"/>
      <c r="L21" s="7"/>
      <c r="M21" s="7"/>
      <c r="N21" s="7"/>
      <c r="O21" s="7"/>
      <c r="P21" s="7"/>
      <c r="Q21" s="7"/>
      <c r="R21" s="7"/>
    </row>
    <row r="22" spans="1:18" x14ac:dyDescent="0.35">
      <c r="A22" s="474"/>
      <c r="B22" s="474"/>
      <c r="C22" s="474"/>
      <c r="D22" s="474"/>
      <c r="E22" s="474"/>
      <c r="F22" s="474"/>
      <c r="G22" s="474"/>
      <c r="H22" s="474"/>
      <c r="I22" s="474"/>
      <c r="J22" s="7"/>
      <c r="K22" s="7"/>
      <c r="L22" s="7"/>
      <c r="M22" s="7"/>
      <c r="N22" s="7"/>
      <c r="O22" s="7"/>
      <c r="P22" s="7"/>
      <c r="Q22" s="7"/>
      <c r="R22" s="7">
        <f>B22</f>
        <v>0</v>
      </c>
    </row>
    <row r="23" spans="1:18" x14ac:dyDescent="0.35">
      <c r="A23" s="474"/>
      <c r="B23" s="474"/>
      <c r="C23" s="474"/>
      <c r="D23" s="474"/>
      <c r="E23" s="474"/>
      <c r="F23" s="474"/>
      <c r="G23" s="474"/>
      <c r="H23" s="474"/>
      <c r="I23" s="474"/>
      <c r="J23" s="7"/>
      <c r="K23" s="7"/>
      <c r="L23" s="7"/>
      <c r="M23" s="7"/>
      <c r="N23" s="7"/>
      <c r="O23" s="7"/>
      <c r="P23" s="7"/>
      <c r="Q23" s="7"/>
      <c r="R23" s="7"/>
    </row>
    <row r="24" spans="1:18" x14ac:dyDescent="0.35">
      <c r="A24" s="474"/>
      <c r="B24" s="474"/>
      <c r="C24" s="474"/>
      <c r="D24" s="474"/>
      <c r="E24" s="474"/>
      <c r="F24" s="474"/>
      <c r="G24" s="474"/>
      <c r="H24" s="474"/>
      <c r="I24" s="474"/>
      <c r="J24" s="7"/>
      <c r="K24" s="7"/>
      <c r="L24" s="7"/>
      <c r="M24" s="7"/>
      <c r="N24" s="7"/>
      <c r="O24" s="7"/>
      <c r="P24" s="7"/>
      <c r="Q24" s="7"/>
      <c r="R24" s="7"/>
    </row>
    <row r="25" spans="1:18" x14ac:dyDescent="0.35">
      <c r="A25" s="474"/>
      <c r="B25" s="474"/>
      <c r="C25" s="474"/>
      <c r="D25" s="474"/>
      <c r="E25" s="474"/>
      <c r="F25" s="474"/>
      <c r="G25" s="474"/>
      <c r="H25" s="474"/>
      <c r="I25" s="474"/>
      <c r="J25" s="7"/>
      <c r="K25" s="7"/>
      <c r="L25" s="7"/>
      <c r="M25" s="7"/>
      <c r="N25" s="7"/>
      <c r="O25" s="7"/>
      <c r="P25" s="7"/>
      <c r="Q25" s="7"/>
      <c r="R25" s="7"/>
    </row>
    <row r="26" spans="1:18" x14ac:dyDescent="0.35">
      <c r="A26" s="474"/>
      <c r="B26" s="474"/>
      <c r="C26" s="474"/>
      <c r="D26" s="474"/>
      <c r="E26" s="474"/>
      <c r="F26" s="474"/>
      <c r="G26" s="474"/>
      <c r="H26" s="474"/>
      <c r="I26" s="474"/>
      <c r="J26" s="7"/>
      <c r="K26" s="7"/>
      <c r="L26" s="7"/>
      <c r="M26" s="7"/>
      <c r="N26" s="7"/>
      <c r="O26" s="7"/>
      <c r="P26" s="7"/>
      <c r="Q26" s="7"/>
      <c r="R26" s="7">
        <f>B26</f>
        <v>0</v>
      </c>
    </row>
    <row r="27" spans="1:18" x14ac:dyDescent="0.35">
      <c r="A27" s="474"/>
      <c r="B27" s="474"/>
      <c r="C27" s="474"/>
      <c r="D27" s="474"/>
      <c r="E27" s="474"/>
      <c r="F27" s="474"/>
      <c r="G27" s="474"/>
      <c r="H27" s="474"/>
      <c r="I27" s="474"/>
      <c r="J27" s="7"/>
      <c r="K27" s="7"/>
      <c r="L27" s="7"/>
      <c r="M27" s="7"/>
      <c r="N27" s="7"/>
      <c r="O27" s="7"/>
      <c r="P27" s="7"/>
      <c r="Q27" s="7"/>
      <c r="R27" s="7"/>
    </row>
    <row r="28" spans="1:18" ht="30.65" customHeight="1" x14ac:dyDescent="0.35">
      <c r="A28" s="474"/>
      <c r="B28" s="474"/>
      <c r="C28" s="474"/>
      <c r="D28" s="474"/>
      <c r="E28" s="474"/>
      <c r="F28" s="474"/>
      <c r="G28" s="474"/>
      <c r="H28" s="474"/>
      <c r="I28" s="474"/>
      <c r="J28" s="7"/>
      <c r="K28" s="7"/>
      <c r="L28" s="7"/>
      <c r="M28" s="7"/>
      <c r="N28" s="7"/>
      <c r="O28" s="7"/>
      <c r="P28" s="7"/>
      <c r="Q28" s="7"/>
      <c r="R28" s="7"/>
    </row>
    <row r="29" spans="1:18" x14ac:dyDescent="0.35">
      <c r="A29" s="474"/>
      <c r="B29" s="474"/>
      <c r="C29" s="474"/>
      <c r="D29" s="474"/>
      <c r="E29" s="474"/>
      <c r="F29" s="474"/>
      <c r="G29" s="474"/>
      <c r="H29" s="474"/>
      <c r="I29" s="474"/>
      <c r="J29" s="7"/>
      <c r="K29" s="7"/>
      <c r="L29" s="7"/>
      <c r="M29" s="7"/>
      <c r="N29" s="7"/>
      <c r="O29" s="7"/>
      <c r="P29" s="7"/>
      <c r="Q29" s="7"/>
      <c r="R29" s="7"/>
    </row>
    <row r="30" spans="1:18" ht="29.9" customHeight="1" x14ac:dyDescent="0.35">
      <c r="A30" s="474"/>
      <c r="B30" s="474"/>
      <c r="C30" s="474"/>
      <c r="D30" s="474"/>
      <c r="E30" s="474"/>
      <c r="F30" s="474"/>
      <c r="G30" s="474"/>
      <c r="H30" s="474"/>
      <c r="I30" s="474"/>
      <c r="J30" s="7"/>
      <c r="K30" s="7"/>
      <c r="L30" s="7"/>
      <c r="M30" s="7"/>
      <c r="N30" s="7"/>
      <c r="O30" s="7"/>
      <c r="P30" s="7"/>
      <c r="Q30" s="7"/>
      <c r="R30" s="7"/>
    </row>
    <row r="31" spans="1:18" ht="192.75" customHeight="1" x14ac:dyDescent="0.35">
      <c r="A31" s="474"/>
      <c r="B31" s="474"/>
      <c r="C31" s="474"/>
      <c r="D31" s="474"/>
      <c r="E31" s="474"/>
      <c r="F31" s="474"/>
      <c r="G31" s="474"/>
      <c r="H31" s="474"/>
      <c r="I31" s="474"/>
      <c r="J31" s="7"/>
      <c r="K31" s="7"/>
      <c r="L31" s="7"/>
      <c r="M31" s="7"/>
      <c r="N31" s="7"/>
      <c r="O31" s="7"/>
      <c r="P31" s="7"/>
      <c r="Q31" s="7"/>
      <c r="R31" s="7"/>
    </row>
    <row r="32" spans="1:18" x14ac:dyDescent="0.35">
      <c r="A32" s="7"/>
      <c r="B32" s="7"/>
      <c r="C32" s="7"/>
      <c r="D32" s="7"/>
      <c r="E32" s="7"/>
      <c r="F32" s="7"/>
      <c r="G32" s="7"/>
      <c r="H32" s="7"/>
      <c r="I32" s="7"/>
      <c r="J32" s="7"/>
      <c r="K32" s="7"/>
      <c r="L32" s="7"/>
      <c r="M32" s="7"/>
      <c r="N32" s="7"/>
      <c r="O32" s="7"/>
      <c r="P32" s="7"/>
      <c r="Q32" s="7"/>
      <c r="R32" s="7"/>
    </row>
    <row r="33" spans="1:18" x14ac:dyDescent="0.35">
      <c r="A33" s="7"/>
      <c r="B33" s="7"/>
      <c r="C33" s="7"/>
      <c r="D33" s="7"/>
      <c r="E33" s="7"/>
      <c r="F33" s="7"/>
      <c r="G33" s="7"/>
      <c r="H33" s="7"/>
      <c r="I33" s="7"/>
      <c r="J33" s="7"/>
      <c r="K33" s="7"/>
      <c r="L33" s="7"/>
      <c r="M33" s="7"/>
      <c r="N33" s="7"/>
      <c r="O33" s="7"/>
      <c r="P33" s="7"/>
      <c r="Q33" s="7"/>
      <c r="R33" s="7"/>
    </row>
    <row r="34" spans="1:18" x14ac:dyDescent="0.35">
      <c r="A34" s="7"/>
      <c r="B34" s="7"/>
      <c r="C34" s="7"/>
      <c r="D34" s="7"/>
      <c r="E34" s="7"/>
      <c r="F34" s="7"/>
      <c r="G34" s="7"/>
      <c r="H34" s="7"/>
      <c r="I34" s="7"/>
      <c r="J34" s="7"/>
      <c r="K34" s="7"/>
      <c r="L34" s="7"/>
      <c r="M34" s="7"/>
      <c r="N34" s="7"/>
      <c r="O34" s="7"/>
      <c r="P34" s="7"/>
      <c r="Q34" s="7"/>
      <c r="R34" s="7">
        <f>E34</f>
        <v>0</v>
      </c>
    </row>
    <row r="35" spans="1:18" x14ac:dyDescent="0.35">
      <c r="A35" s="7"/>
      <c r="B35" s="7"/>
      <c r="C35" s="7"/>
      <c r="D35" s="7"/>
      <c r="E35" s="7"/>
      <c r="F35" s="7"/>
      <c r="G35" s="7"/>
      <c r="H35" s="7"/>
      <c r="I35" s="7"/>
      <c r="J35" s="7"/>
      <c r="K35" s="7"/>
      <c r="L35" s="7"/>
      <c r="M35" s="7"/>
      <c r="N35" s="7"/>
      <c r="O35" s="7"/>
      <c r="P35" s="7"/>
      <c r="Q35" s="7"/>
      <c r="R35" s="7">
        <f>E35</f>
        <v>0</v>
      </c>
    </row>
    <row r="36" spans="1:18" x14ac:dyDescent="0.35">
      <c r="A36" s="7"/>
      <c r="B36" s="7"/>
      <c r="C36" s="7"/>
      <c r="D36" s="7"/>
      <c r="E36" s="7"/>
      <c r="F36" s="7"/>
      <c r="G36" s="7"/>
      <c r="H36" s="7"/>
      <c r="I36" s="7"/>
      <c r="J36" s="7"/>
      <c r="K36" s="7"/>
      <c r="L36" s="7"/>
      <c r="M36" s="7"/>
      <c r="N36" s="7"/>
      <c r="O36" s="7"/>
      <c r="P36" s="7"/>
      <c r="Q36" s="7"/>
      <c r="R36" s="7"/>
    </row>
    <row r="37" spans="1:18" x14ac:dyDescent="0.35">
      <c r="A37" s="7"/>
      <c r="B37" s="7"/>
      <c r="C37" s="7"/>
      <c r="D37" s="7"/>
      <c r="E37" s="7"/>
      <c r="F37" s="7"/>
      <c r="G37" s="7"/>
      <c r="H37" s="7"/>
      <c r="I37" s="7"/>
      <c r="J37" s="7"/>
      <c r="K37" s="7"/>
      <c r="L37" s="7"/>
      <c r="M37" s="7"/>
      <c r="N37" s="7"/>
      <c r="O37" s="7"/>
      <c r="P37" s="7"/>
      <c r="Q37" s="7"/>
      <c r="R37" s="7"/>
    </row>
    <row r="38" spans="1:18" hidden="1" x14ac:dyDescent="0.35">
      <c r="A38" s="7"/>
      <c r="B38" s="7"/>
      <c r="C38" s="7"/>
      <c r="D38" s="7"/>
      <c r="E38" s="7"/>
      <c r="F38" s="7"/>
      <c r="G38" s="7"/>
      <c r="H38" s="7"/>
      <c r="I38" s="7"/>
      <c r="J38" s="7"/>
      <c r="K38" s="7"/>
      <c r="L38" s="7"/>
      <c r="M38" s="7"/>
      <c r="N38" s="7"/>
      <c r="O38" s="7"/>
      <c r="P38" s="7"/>
      <c r="Q38" s="7"/>
      <c r="R38" s="7">
        <f t="shared" si="0"/>
        <v>0</v>
      </c>
    </row>
    <row r="39" spans="1:18" hidden="1" x14ac:dyDescent="0.35">
      <c r="A39" s="7"/>
      <c r="B39" s="7"/>
      <c r="C39" s="7"/>
      <c r="D39" s="7"/>
      <c r="E39" s="7"/>
      <c r="F39" s="7"/>
      <c r="G39" s="7"/>
      <c r="H39" s="7"/>
      <c r="I39" s="7"/>
      <c r="J39" s="7"/>
      <c r="K39" s="7"/>
      <c r="L39" s="7"/>
      <c r="M39" s="7"/>
      <c r="N39" s="7"/>
      <c r="O39" s="7"/>
      <c r="P39" s="7"/>
      <c r="Q39" s="7"/>
      <c r="R39" s="7">
        <f t="shared" si="0"/>
        <v>0</v>
      </c>
    </row>
    <row r="40" spans="1:18" hidden="1" x14ac:dyDescent="0.35">
      <c r="A40" s="7"/>
      <c r="B40" s="7"/>
      <c r="C40" s="7"/>
      <c r="D40" s="7"/>
      <c r="E40" s="7"/>
      <c r="F40" s="7"/>
      <c r="G40" s="7"/>
      <c r="H40" s="7"/>
      <c r="I40" s="7"/>
      <c r="J40" s="7"/>
      <c r="K40" s="7"/>
      <c r="L40" s="7"/>
      <c r="M40" s="7"/>
      <c r="N40" s="7"/>
      <c r="O40" s="7"/>
      <c r="P40" s="7"/>
      <c r="Q40" s="7"/>
      <c r="R40" s="7">
        <f t="shared" si="0"/>
        <v>0</v>
      </c>
    </row>
    <row r="41" spans="1:18" hidden="1" x14ac:dyDescent="0.35">
      <c r="A41" s="7"/>
      <c r="B41" s="7"/>
      <c r="C41" s="7"/>
      <c r="D41" s="7"/>
      <c r="E41" s="7"/>
      <c r="F41" s="7"/>
      <c r="G41" s="7"/>
      <c r="H41" s="7"/>
      <c r="I41" s="7"/>
      <c r="J41" s="7"/>
      <c r="K41" s="7"/>
      <c r="L41" s="7"/>
      <c r="M41" s="7"/>
      <c r="N41" s="7"/>
      <c r="O41" s="7"/>
      <c r="P41" s="7"/>
      <c r="Q41" s="7"/>
      <c r="R41" s="7">
        <f t="shared" si="0"/>
        <v>0</v>
      </c>
    </row>
    <row r="42" spans="1:18" hidden="1" x14ac:dyDescent="0.35">
      <c r="A42" s="7"/>
      <c r="B42" s="7"/>
      <c r="C42" s="7"/>
      <c r="D42" s="7"/>
      <c r="E42" s="7"/>
      <c r="F42" s="7"/>
      <c r="G42" s="7"/>
      <c r="H42" s="7"/>
      <c r="I42" s="7"/>
      <c r="J42" s="7"/>
      <c r="K42" s="7"/>
      <c r="L42" s="7"/>
      <c r="M42" s="7"/>
      <c r="N42" s="7"/>
      <c r="O42" s="7"/>
      <c r="P42" s="7"/>
      <c r="Q42" s="7"/>
      <c r="R42" s="7">
        <f>D41</f>
        <v>0</v>
      </c>
    </row>
    <row r="43" spans="1:18" ht="33" hidden="1" customHeight="1" x14ac:dyDescent="0.35">
      <c r="A43" s="7"/>
      <c r="B43" s="7"/>
      <c r="C43" s="7"/>
      <c r="D43" s="7"/>
      <c r="E43" s="7"/>
      <c r="F43" s="7"/>
      <c r="G43" s="7"/>
      <c r="H43" s="7"/>
      <c r="I43" s="7"/>
      <c r="J43" s="7"/>
      <c r="K43" s="7"/>
      <c r="L43" s="7"/>
      <c r="M43" s="7"/>
      <c r="N43" s="7"/>
      <c r="O43" s="7"/>
      <c r="P43" s="7"/>
      <c r="Q43" s="7"/>
      <c r="R43" s="7"/>
    </row>
    <row r="44" spans="1:18" hidden="1" x14ac:dyDescent="0.35">
      <c r="A44" s="7"/>
      <c r="B44" s="7"/>
      <c r="C44" s="7"/>
      <c r="D44" s="7"/>
      <c r="E44" s="7"/>
      <c r="F44" s="7"/>
      <c r="G44" s="7"/>
      <c r="H44" s="7"/>
      <c r="I44" s="7"/>
      <c r="J44" s="7"/>
      <c r="K44" s="7"/>
      <c r="L44" s="7"/>
      <c r="M44" s="7"/>
      <c r="N44" s="7"/>
      <c r="O44" s="7"/>
      <c r="P44" s="7"/>
      <c r="Q44" s="7"/>
      <c r="R44" s="7">
        <f t="shared" si="0"/>
        <v>0</v>
      </c>
    </row>
    <row r="45" spans="1:18" hidden="1" x14ac:dyDescent="0.35">
      <c r="A45" s="7"/>
      <c r="B45" s="7"/>
      <c r="C45" s="7"/>
      <c r="D45" s="7"/>
      <c r="E45" s="7"/>
      <c r="F45" s="7"/>
      <c r="G45" s="7"/>
      <c r="H45" s="7"/>
      <c r="I45" s="7"/>
      <c r="J45" s="7"/>
      <c r="K45" s="7"/>
      <c r="L45" s="7"/>
      <c r="M45" s="7"/>
      <c r="N45" s="7"/>
      <c r="O45" s="7"/>
      <c r="P45" s="7"/>
      <c r="Q45" s="7"/>
      <c r="R45" s="7">
        <f t="shared" si="0"/>
        <v>0</v>
      </c>
    </row>
    <row r="46" spans="1:18" hidden="1" x14ac:dyDescent="0.35">
      <c r="A46" s="7"/>
      <c r="B46" s="7"/>
      <c r="C46" s="7"/>
      <c r="D46" s="7"/>
      <c r="E46" s="7"/>
      <c r="F46" s="7"/>
      <c r="G46" s="7"/>
      <c r="H46" s="7"/>
      <c r="I46" s="7"/>
      <c r="J46" s="7"/>
      <c r="K46" s="7"/>
      <c r="L46" s="7"/>
      <c r="M46" s="7"/>
      <c r="N46" s="7"/>
      <c r="O46" s="7"/>
      <c r="P46" s="7"/>
      <c r="Q46" s="7"/>
      <c r="R46" s="7">
        <f t="shared" si="0"/>
        <v>0</v>
      </c>
    </row>
    <row r="47" spans="1:18" hidden="1" x14ac:dyDescent="0.35">
      <c r="A47" s="7"/>
      <c r="B47" s="7"/>
      <c r="C47" s="7"/>
      <c r="D47" s="7"/>
      <c r="E47" s="7"/>
      <c r="F47" s="7"/>
      <c r="G47" s="7"/>
      <c r="H47" s="7"/>
      <c r="I47" s="7"/>
      <c r="J47" s="7"/>
      <c r="K47" s="7"/>
      <c r="L47" s="7"/>
      <c r="M47" s="7"/>
      <c r="N47" s="7"/>
      <c r="O47" s="7"/>
      <c r="P47" s="7"/>
      <c r="Q47" s="7"/>
      <c r="R47" s="7">
        <f t="shared" si="0"/>
        <v>0</v>
      </c>
    </row>
    <row r="48" spans="1:18" hidden="1" x14ac:dyDescent="0.35">
      <c r="A48" s="7"/>
      <c r="B48" s="7"/>
      <c r="C48" s="7"/>
      <c r="D48" s="7"/>
      <c r="E48" s="7"/>
      <c r="F48" s="7"/>
      <c r="G48" s="7"/>
      <c r="H48" s="7"/>
      <c r="I48" s="7"/>
      <c r="J48" s="7"/>
      <c r="K48" s="7"/>
      <c r="L48" s="7"/>
      <c r="M48" s="7"/>
      <c r="N48" s="7"/>
      <c r="O48" s="7"/>
      <c r="P48" s="7"/>
      <c r="Q48" s="7"/>
      <c r="R48" s="7"/>
    </row>
    <row r="49" spans="1:17" hidden="1" x14ac:dyDescent="0.35">
      <c r="A49" s="7"/>
      <c r="B49" s="7"/>
      <c r="C49" s="7"/>
      <c r="D49" s="7"/>
      <c r="E49" s="7"/>
      <c r="F49" s="7"/>
      <c r="G49" s="7"/>
      <c r="H49" s="7"/>
      <c r="I49" s="7"/>
      <c r="J49" s="7"/>
      <c r="K49" s="7"/>
      <c r="L49" s="7"/>
      <c r="M49" s="7"/>
      <c r="N49" s="7"/>
      <c r="O49" s="7"/>
      <c r="P49" s="7"/>
      <c r="Q49" s="7"/>
    </row>
    <row r="50" spans="1:17" ht="15.65" hidden="1" customHeight="1" x14ac:dyDescent="0.35">
      <c r="A50" s="7"/>
      <c r="B50" s="7"/>
      <c r="C50" s="7"/>
      <c r="D50" s="7"/>
      <c r="E50" s="7"/>
      <c r="F50" s="7"/>
      <c r="G50" s="7"/>
      <c r="H50" s="7"/>
      <c r="I50" s="7"/>
      <c r="J50" s="7"/>
      <c r="K50" s="7"/>
      <c r="L50" s="7"/>
      <c r="M50" s="7"/>
      <c r="N50" s="7"/>
      <c r="O50" s="7"/>
      <c r="P50" s="7"/>
      <c r="Q50" s="7"/>
    </row>
    <row r="51" spans="1:17" hidden="1" x14ac:dyDescent="0.35">
      <c r="A51" s="7"/>
      <c r="B51" s="7"/>
      <c r="C51" s="7"/>
      <c r="D51" s="7"/>
      <c r="E51" s="7"/>
      <c r="F51" s="7"/>
      <c r="G51" s="7"/>
      <c r="H51" s="7"/>
      <c r="I51" s="7"/>
      <c r="J51" s="7"/>
      <c r="K51" s="7"/>
      <c r="L51" s="7"/>
      <c r="M51" s="7"/>
      <c r="N51" s="7"/>
      <c r="O51" s="7"/>
      <c r="P51" s="7"/>
      <c r="Q51" s="7"/>
    </row>
    <row r="52" spans="1:17" s="9" customFormat="1" ht="68.900000000000006" hidden="1" customHeight="1" x14ac:dyDescent="0.35">
      <c r="A52" s="7"/>
      <c r="B52" s="7"/>
      <c r="C52" s="7"/>
      <c r="D52" s="7"/>
      <c r="E52" s="7"/>
      <c r="F52" s="7"/>
      <c r="G52" s="7"/>
      <c r="H52" s="7"/>
      <c r="I52" s="7"/>
      <c r="J52" s="7"/>
      <c r="K52" s="7"/>
      <c r="L52" s="7"/>
      <c r="M52" s="7"/>
      <c r="N52" s="7"/>
      <c r="O52" s="7"/>
      <c r="P52" s="7"/>
      <c r="Q52" s="7"/>
    </row>
    <row r="53" spans="1:17" hidden="1" x14ac:dyDescent="0.35">
      <c r="A53" s="7"/>
      <c r="B53" s="7"/>
      <c r="C53" s="7"/>
      <c r="D53" s="7"/>
      <c r="E53" s="7"/>
      <c r="F53" s="7"/>
      <c r="G53" s="7"/>
      <c r="H53" s="7"/>
      <c r="I53" s="7"/>
      <c r="J53" s="7"/>
      <c r="K53" s="7"/>
      <c r="L53" s="7"/>
      <c r="M53" s="7"/>
      <c r="N53" s="7"/>
      <c r="O53" s="7"/>
      <c r="P53" s="7"/>
      <c r="Q53" s="7"/>
    </row>
    <row r="54" spans="1:17" s="9" customFormat="1" ht="34.4" hidden="1" customHeight="1" x14ac:dyDescent="0.35">
      <c r="A54" s="7"/>
      <c r="B54" s="7"/>
      <c r="C54" s="7"/>
      <c r="D54" s="7"/>
      <c r="E54" s="7"/>
      <c r="F54" s="7"/>
      <c r="G54" s="7"/>
      <c r="H54" s="7"/>
      <c r="I54" s="7"/>
      <c r="J54" s="7"/>
      <c r="K54" s="7"/>
      <c r="L54" s="7"/>
      <c r="M54" s="7"/>
      <c r="N54" s="7"/>
      <c r="O54" s="7"/>
      <c r="P54" s="7"/>
      <c r="Q54" s="7"/>
    </row>
    <row r="55" spans="1:17" hidden="1" x14ac:dyDescent="0.35">
      <c r="A55" s="7"/>
      <c r="B55" s="7"/>
      <c r="C55" s="7"/>
      <c r="D55" s="7"/>
      <c r="E55" s="7"/>
      <c r="F55" s="7"/>
      <c r="G55" s="7"/>
      <c r="H55" s="7"/>
      <c r="I55" s="7"/>
      <c r="J55" s="7"/>
      <c r="K55" s="7"/>
      <c r="L55" s="7"/>
      <c r="M55" s="7"/>
      <c r="N55" s="7"/>
      <c r="O55" s="7"/>
      <c r="P55" s="7"/>
      <c r="Q55" s="7"/>
    </row>
    <row r="56" spans="1:17" hidden="1" x14ac:dyDescent="0.35">
      <c r="A56" s="7"/>
      <c r="B56" s="7"/>
      <c r="C56" s="7"/>
      <c r="D56" s="7"/>
      <c r="E56" s="7"/>
      <c r="F56" s="7"/>
      <c r="G56" s="7"/>
      <c r="H56" s="7"/>
      <c r="I56" s="7"/>
      <c r="J56" s="7"/>
      <c r="K56" s="7"/>
      <c r="L56" s="7"/>
      <c r="M56" s="7"/>
      <c r="N56" s="7"/>
      <c r="O56" s="7"/>
      <c r="P56" s="7"/>
      <c r="Q56" s="7"/>
    </row>
    <row r="57" spans="1:17" s="9" customFormat="1" ht="27.65" hidden="1" customHeight="1" x14ac:dyDescent="0.35">
      <c r="A57" s="7"/>
      <c r="B57" s="7"/>
      <c r="C57" s="7"/>
      <c r="D57" s="7"/>
      <c r="E57" s="7"/>
      <c r="F57" s="7"/>
      <c r="G57" s="7"/>
      <c r="H57" s="7"/>
      <c r="I57" s="7"/>
      <c r="J57" s="7"/>
      <c r="K57" s="7"/>
      <c r="L57" s="7"/>
      <c r="M57" s="7"/>
      <c r="N57" s="7"/>
      <c r="O57" s="7"/>
      <c r="P57" s="7"/>
      <c r="Q57" s="7"/>
    </row>
    <row r="58" spans="1:17" hidden="1" x14ac:dyDescent="0.35">
      <c r="A58" s="7"/>
      <c r="B58" s="7"/>
      <c r="C58" s="7"/>
      <c r="D58" s="7"/>
      <c r="E58" s="7"/>
      <c r="F58" s="7"/>
      <c r="G58" s="7"/>
      <c r="H58" s="7"/>
      <c r="I58" s="7"/>
      <c r="J58" s="7"/>
      <c r="K58" s="7"/>
      <c r="L58" s="7"/>
      <c r="M58" s="7"/>
      <c r="N58" s="7"/>
      <c r="O58" s="7"/>
      <c r="P58" s="7"/>
      <c r="Q58" s="7"/>
    </row>
    <row r="59" spans="1:17" s="9" customFormat="1" ht="27.65" hidden="1" customHeight="1" x14ac:dyDescent="0.35">
      <c r="A59" s="7"/>
      <c r="B59" s="7"/>
      <c r="C59" s="7"/>
      <c r="D59" s="7"/>
      <c r="E59" s="7"/>
      <c r="F59" s="7"/>
      <c r="G59" s="7"/>
      <c r="H59" s="7"/>
      <c r="I59" s="7"/>
      <c r="J59" s="7"/>
      <c r="K59" s="7"/>
      <c r="L59" s="7"/>
      <c r="M59" s="7"/>
      <c r="N59" s="7"/>
      <c r="O59" s="7"/>
      <c r="P59" s="7"/>
      <c r="Q59" s="7"/>
    </row>
    <row r="60" spans="1:17" hidden="1" x14ac:dyDescent="0.35">
      <c r="A60" s="7"/>
      <c r="B60" s="7"/>
      <c r="C60" s="7"/>
      <c r="D60" s="7"/>
      <c r="E60" s="7"/>
      <c r="F60" s="7"/>
      <c r="G60" s="7"/>
      <c r="H60" s="7"/>
      <c r="I60" s="7"/>
      <c r="J60" s="7"/>
      <c r="K60" s="7"/>
      <c r="L60" s="7"/>
      <c r="M60" s="7"/>
      <c r="N60" s="7"/>
      <c r="O60" s="7"/>
      <c r="P60" s="7"/>
      <c r="Q60" s="7"/>
    </row>
    <row r="61" spans="1:17" ht="29.9" hidden="1" customHeight="1" x14ac:dyDescent="0.35">
      <c r="A61" s="7"/>
      <c r="B61" s="7"/>
      <c r="C61" s="7"/>
      <c r="D61" s="7"/>
      <c r="E61" s="7"/>
      <c r="F61" s="7"/>
      <c r="G61" s="7"/>
      <c r="H61" s="7"/>
      <c r="I61" s="7"/>
      <c r="J61" s="7"/>
      <c r="K61" s="7"/>
      <c r="L61" s="7"/>
      <c r="M61" s="7"/>
      <c r="N61" s="7"/>
      <c r="O61" s="7"/>
      <c r="P61" s="7"/>
      <c r="Q61" s="7"/>
    </row>
    <row r="62" spans="1:17" hidden="1" x14ac:dyDescent="0.35">
      <c r="A62" s="7"/>
      <c r="B62" s="7"/>
      <c r="C62" s="7"/>
      <c r="D62" s="7"/>
      <c r="E62" s="7"/>
      <c r="F62" s="7"/>
      <c r="G62" s="7"/>
      <c r="H62" s="7"/>
      <c r="I62" s="7"/>
      <c r="J62" s="7"/>
      <c r="K62" s="7"/>
      <c r="L62" s="7"/>
      <c r="M62" s="7"/>
      <c r="N62" s="7"/>
      <c r="O62" s="7"/>
      <c r="P62" s="7"/>
      <c r="Q62" s="7"/>
    </row>
    <row r="63" spans="1:17" hidden="1" x14ac:dyDescent="0.35">
      <c r="A63" s="7"/>
      <c r="B63" s="7"/>
      <c r="C63" s="7"/>
      <c r="D63" s="7"/>
      <c r="E63" s="7"/>
      <c r="F63" s="7"/>
      <c r="G63" s="7"/>
      <c r="H63" s="7"/>
      <c r="I63" s="7"/>
      <c r="J63" s="7"/>
      <c r="K63" s="7"/>
      <c r="L63" s="7"/>
      <c r="M63" s="7"/>
      <c r="N63" s="7"/>
      <c r="O63" s="7"/>
      <c r="P63" s="7"/>
      <c r="Q63" s="7"/>
    </row>
    <row r="64" spans="1:17" hidden="1" x14ac:dyDescent="0.35">
      <c r="A64" s="7"/>
      <c r="B64" s="7"/>
      <c r="C64" s="7"/>
      <c r="D64" s="7"/>
      <c r="E64" s="7"/>
      <c r="F64" s="7"/>
      <c r="G64" s="7"/>
      <c r="H64" s="7"/>
      <c r="I64" s="7"/>
      <c r="J64" s="7"/>
      <c r="K64" s="7"/>
      <c r="L64" s="7"/>
      <c r="M64" s="7"/>
      <c r="N64" s="7"/>
      <c r="O64" s="7"/>
      <c r="P64" s="7"/>
      <c r="Q64" s="7"/>
    </row>
    <row r="65" spans="1:17" ht="29.15" hidden="1" customHeight="1" x14ac:dyDescent="0.35">
      <c r="A65" s="7"/>
      <c r="B65" s="7"/>
      <c r="C65" s="7"/>
      <c r="D65" s="7"/>
      <c r="E65" s="7"/>
      <c r="F65" s="7"/>
      <c r="G65" s="7"/>
      <c r="H65" s="7"/>
      <c r="I65" s="7"/>
      <c r="J65" s="7"/>
      <c r="K65" s="7"/>
      <c r="L65" s="7"/>
      <c r="M65" s="7"/>
      <c r="N65" s="7"/>
      <c r="O65" s="7"/>
      <c r="P65" s="7"/>
      <c r="Q65" s="7"/>
    </row>
    <row r="66" spans="1:17" hidden="1" x14ac:dyDescent="0.35">
      <c r="A66" s="7"/>
      <c r="B66" s="7"/>
      <c r="C66" s="7"/>
      <c r="D66" s="7"/>
      <c r="E66" s="7"/>
      <c r="F66" s="7"/>
      <c r="G66" s="7"/>
      <c r="H66" s="7"/>
      <c r="I66" s="7"/>
      <c r="J66" s="7"/>
      <c r="K66" s="7"/>
      <c r="L66" s="7"/>
      <c r="M66" s="7"/>
      <c r="N66" s="7"/>
      <c r="O66" s="7"/>
      <c r="P66" s="7"/>
      <c r="Q66" s="7"/>
    </row>
    <row r="67" spans="1:17" hidden="1" x14ac:dyDescent="0.35">
      <c r="A67" s="7"/>
      <c r="B67" s="7"/>
      <c r="C67" s="7"/>
      <c r="D67" s="7"/>
      <c r="E67" s="7"/>
      <c r="F67" s="7"/>
      <c r="G67" s="7"/>
      <c r="H67" s="7"/>
      <c r="I67" s="7"/>
      <c r="J67" s="7"/>
      <c r="K67" s="7"/>
      <c r="L67" s="7"/>
      <c r="M67" s="7"/>
      <c r="N67" s="7"/>
      <c r="O67" s="7"/>
      <c r="P67" s="7"/>
      <c r="Q67" s="7"/>
    </row>
    <row r="68" spans="1:17" hidden="1" x14ac:dyDescent="0.35">
      <c r="A68" s="7"/>
      <c r="B68" s="7"/>
      <c r="C68" s="7"/>
      <c r="D68" s="7"/>
      <c r="E68" s="7"/>
      <c r="F68" s="7"/>
      <c r="G68" s="7"/>
      <c r="H68" s="7"/>
      <c r="I68" s="7"/>
      <c r="J68" s="7"/>
      <c r="K68" s="7"/>
      <c r="L68" s="7"/>
      <c r="M68" s="7"/>
      <c r="N68" s="7"/>
      <c r="O68" s="7"/>
      <c r="P68" s="7"/>
      <c r="Q68" s="7"/>
    </row>
    <row r="69" spans="1:17" hidden="1" x14ac:dyDescent="0.35">
      <c r="A69" s="7"/>
      <c r="B69" s="7"/>
      <c r="C69" s="7"/>
      <c r="D69" s="7"/>
      <c r="E69" s="7"/>
      <c r="F69" s="7"/>
      <c r="G69" s="7"/>
      <c r="H69" s="7"/>
      <c r="I69" s="7"/>
      <c r="J69" s="7"/>
      <c r="K69" s="7"/>
      <c r="L69" s="7"/>
      <c r="M69" s="7"/>
      <c r="N69" s="7"/>
      <c r="O69" s="7"/>
      <c r="P69" s="7"/>
      <c r="Q69" s="7"/>
    </row>
    <row r="70" spans="1:17" hidden="1" x14ac:dyDescent="0.35">
      <c r="A70" s="7"/>
      <c r="B70" s="7"/>
      <c r="C70" s="7"/>
      <c r="D70" s="7"/>
      <c r="E70" s="7"/>
      <c r="F70" s="7"/>
      <c r="G70" s="7"/>
      <c r="H70" s="7"/>
      <c r="I70" s="7"/>
      <c r="J70" s="7"/>
      <c r="K70" s="7"/>
      <c r="L70" s="7"/>
      <c r="M70" s="7"/>
      <c r="N70" s="7"/>
      <c r="O70" s="7"/>
      <c r="P70" s="7"/>
      <c r="Q70" s="7"/>
    </row>
  </sheetData>
  <mergeCells count="2">
    <mergeCell ref="A1:I1"/>
    <mergeCell ref="A3:I31"/>
  </mergeCells>
  <pageMargins left="0.7" right="0.7" top="0.75" bottom="0.75" header="0.3" footer="0.3"/>
  <pageSetup paperSize="9" scale="77" firstPageNumber="4"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1200E-D37C-47FD-A613-9D008B825819}">
  <sheetPr codeName="Sheet25">
    <tabColor rgb="FF92D050"/>
    <pageSetUpPr fitToPage="1"/>
  </sheetPr>
  <dimension ref="A1:I140"/>
  <sheetViews>
    <sheetView zoomScale="75" zoomScaleNormal="75" workbookViewId="0">
      <selection activeCell="M4" sqref="M4"/>
    </sheetView>
  </sheetViews>
  <sheetFormatPr defaultColWidth="8.54296875" defaultRowHeight="14.5" zeroHeight="1" outlineLevelCol="1" x14ac:dyDescent="0.35"/>
  <cols>
    <col min="1" max="9" width="9.54296875" style="456" customWidth="1" outlineLevel="1"/>
  </cols>
  <sheetData>
    <row r="1" spans="1:9" ht="19.5" customHeight="1" x14ac:dyDescent="0.35">
      <c r="A1" s="684" t="s">
        <v>361</v>
      </c>
      <c r="B1" s="684"/>
      <c r="C1" s="684"/>
      <c r="D1" s="684"/>
      <c r="E1" s="684"/>
      <c r="F1" s="684"/>
      <c r="G1" s="684"/>
      <c r="H1" s="684"/>
      <c r="I1" s="684"/>
    </row>
    <row r="2" spans="1:9" ht="25.5" customHeight="1" x14ac:dyDescent="0.35">
      <c r="A2" s="519" t="s">
        <v>362</v>
      </c>
      <c r="B2" s="501"/>
      <c r="C2" s="501"/>
      <c r="D2" s="501"/>
      <c r="E2" s="501"/>
      <c r="F2" s="501"/>
      <c r="G2" s="501"/>
      <c r="H2" s="501"/>
      <c r="I2" s="501"/>
    </row>
    <row r="3" spans="1:9" ht="12" customHeight="1" x14ac:dyDescent="0.35">
      <c r="A3" s="686"/>
      <c r="B3" s="686"/>
      <c r="C3" s="686"/>
      <c r="D3" s="686"/>
      <c r="E3" s="686"/>
      <c r="F3" s="686"/>
      <c r="G3" s="686"/>
      <c r="H3" s="686"/>
      <c r="I3" s="686"/>
    </row>
    <row r="4" spans="1:9" ht="16.149999999999999" customHeight="1" x14ac:dyDescent="0.35">
      <c r="A4" s="685" t="s">
        <v>363</v>
      </c>
      <c r="B4" s="685"/>
      <c r="C4" s="685"/>
      <c r="D4" s="685"/>
      <c r="E4" s="685"/>
      <c r="F4" s="685"/>
      <c r="G4" s="685"/>
      <c r="H4" s="685"/>
      <c r="I4" s="685"/>
    </row>
    <row r="5" spans="1:9" ht="12" customHeight="1" x14ac:dyDescent="0.35">
      <c r="A5" s="686"/>
      <c r="B5" s="686"/>
      <c r="C5" s="686"/>
      <c r="D5" s="686"/>
      <c r="E5" s="686"/>
      <c r="F5" s="686"/>
      <c r="G5" s="686"/>
      <c r="H5" s="686"/>
      <c r="I5" s="686"/>
    </row>
    <row r="6" spans="1:9" s="452" customFormat="1" ht="14.65" customHeight="1" x14ac:dyDescent="0.35">
      <c r="A6" s="683" t="s">
        <v>364</v>
      </c>
      <c r="B6" s="683"/>
      <c r="C6" s="683"/>
      <c r="D6" s="683"/>
      <c r="E6" s="683"/>
      <c r="F6" s="683"/>
      <c r="G6" s="683"/>
      <c r="H6" s="683"/>
      <c r="I6" s="683"/>
    </row>
    <row r="7" spans="1:9" s="452" customFormat="1" ht="64.900000000000006" customHeight="1" x14ac:dyDescent="0.35">
      <c r="A7" s="681" t="s">
        <v>365</v>
      </c>
      <c r="B7" s="681"/>
      <c r="C7" s="681"/>
      <c r="D7" s="681"/>
      <c r="E7" s="681"/>
      <c r="F7" s="681"/>
      <c r="G7" s="681"/>
      <c r="H7" s="681"/>
      <c r="I7" s="681"/>
    </row>
    <row r="8" spans="1:9" s="450" customFormat="1" ht="12" customHeight="1" x14ac:dyDescent="0.35">
      <c r="A8" s="682"/>
      <c r="B8" s="682"/>
      <c r="C8" s="682"/>
      <c r="D8" s="682"/>
      <c r="E8" s="682"/>
      <c r="F8" s="682"/>
      <c r="G8" s="682"/>
      <c r="H8" s="682"/>
      <c r="I8" s="682"/>
    </row>
    <row r="9" spans="1:9" s="452" customFormat="1" ht="14.65" customHeight="1" x14ac:dyDescent="0.35">
      <c r="A9" s="683" t="s">
        <v>366</v>
      </c>
      <c r="B9" s="683"/>
      <c r="C9" s="683"/>
      <c r="D9" s="683"/>
      <c r="E9" s="683"/>
      <c r="F9" s="683"/>
      <c r="G9" s="683"/>
      <c r="H9" s="683"/>
      <c r="I9" s="683"/>
    </row>
    <row r="10" spans="1:9" s="452" customFormat="1" ht="52.5" customHeight="1" x14ac:dyDescent="0.35">
      <c r="A10" s="681" t="s">
        <v>367</v>
      </c>
      <c r="B10" s="681"/>
      <c r="C10" s="681"/>
      <c r="D10" s="681"/>
      <c r="E10" s="681"/>
      <c r="F10" s="681"/>
      <c r="G10" s="681"/>
      <c r="H10" s="681"/>
      <c r="I10" s="681"/>
    </row>
    <row r="11" spans="1:9" s="450" customFormat="1" ht="12" customHeight="1" x14ac:dyDescent="0.35">
      <c r="A11" s="682"/>
      <c r="B11" s="682"/>
      <c r="C11" s="682"/>
      <c r="D11" s="682"/>
      <c r="E11" s="682"/>
      <c r="F11" s="682"/>
      <c r="G11" s="682"/>
      <c r="H11" s="682"/>
      <c r="I11" s="682"/>
    </row>
    <row r="12" spans="1:9" s="452" customFormat="1" ht="14.65" customHeight="1" x14ac:dyDescent="0.35">
      <c r="A12" s="683" t="s">
        <v>368</v>
      </c>
      <c r="B12" s="683"/>
      <c r="C12" s="683"/>
      <c r="D12" s="683"/>
      <c r="E12" s="683"/>
      <c r="F12" s="683"/>
      <c r="G12" s="683"/>
      <c r="H12" s="683"/>
      <c r="I12" s="683"/>
    </row>
    <row r="13" spans="1:9" s="452" customFormat="1" ht="88.15" customHeight="1" x14ac:dyDescent="0.35">
      <c r="A13" s="681" t="s">
        <v>369</v>
      </c>
      <c r="B13" s="681"/>
      <c r="C13" s="681"/>
      <c r="D13" s="681"/>
      <c r="E13" s="681"/>
      <c r="F13" s="681"/>
      <c r="G13" s="681"/>
      <c r="H13" s="681"/>
      <c r="I13" s="681"/>
    </row>
    <row r="14" spans="1:9" s="450" customFormat="1" ht="12" customHeight="1" x14ac:dyDescent="0.35">
      <c r="A14" s="682"/>
      <c r="B14" s="682"/>
      <c r="C14" s="682"/>
      <c r="D14" s="682"/>
      <c r="E14" s="682"/>
      <c r="F14" s="682"/>
      <c r="G14" s="682"/>
      <c r="H14" s="682"/>
      <c r="I14" s="682"/>
    </row>
    <row r="15" spans="1:9" s="452" customFormat="1" ht="14.65" customHeight="1" x14ac:dyDescent="0.35">
      <c r="A15" s="683" t="s">
        <v>370</v>
      </c>
      <c r="B15" s="683"/>
      <c r="C15" s="683"/>
      <c r="D15" s="683"/>
      <c r="E15" s="683"/>
      <c r="F15" s="683"/>
      <c r="G15" s="683"/>
      <c r="H15" s="683"/>
      <c r="I15" s="683"/>
    </row>
    <row r="16" spans="1:9" s="452" customFormat="1" ht="228" customHeight="1" x14ac:dyDescent="0.35">
      <c r="A16" s="681" t="s">
        <v>371</v>
      </c>
      <c r="B16" s="681"/>
      <c r="C16" s="681"/>
      <c r="D16" s="681"/>
      <c r="E16" s="681"/>
      <c r="F16" s="681"/>
      <c r="G16" s="681"/>
      <c r="H16" s="681"/>
      <c r="I16" s="681"/>
    </row>
    <row r="17" spans="1:9" s="450" customFormat="1" ht="13.9" customHeight="1" x14ac:dyDescent="0.35">
      <c r="A17" s="682"/>
      <c r="B17" s="682"/>
      <c r="C17" s="682"/>
      <c r="D17" s="682"/>
      <c r="E17" s="682"/>
      <c r="F17" s="682"/>
      <c r="G17" s="682"/>
      <c r="H17" s="682"/>
      <c r="I17" s="682"/>
    </row>
    <row r="18" spans="1:9" s="452" customFormat="1" ht="14.65" customHeight="1" x14ac:dyDescent="0.35">
      <c r="A18" s="683" t="s">
        <v>372</v>
      </c>
      <c r="B18" s="683"/>
      <c r="C18" s="683"/>
      <c r="D18" s="683"/>
      <c r="E18" s="683"/>
      <c r="F18" s="683"/>
      <c r="G18" s="683"/>
      <c r="H18" s="683"/>
      <c r="I18" s="683"/>
    </row>
    <row r="19" spans="1:9" s="452" customFormat="1" ht="44.65" customHeight="1" x14ac:dyDescent="0.35">
      <c r="A19" s="681" t="s">
        <v>373</v>
      </c>
      <c r="B19" s="681"/>
      <c r="C19" s="681"/>
      <c r="D19" s="681"/>
      <c r="E19" s="681"/>
      <c r="F19" s="681"/>
      <c r="G19" s="681"/>
      <c r="H19" s="681"/>
      <c r="I19" s="681"/>
    </row>
    <row r="20" spans="1:9" s="450" customFormat="1" ht="36.4" customHeight="1" x14ac:dyDescent="0.35">
      <c r="A20" s="682"/>
      <c r="B20" s="682"/>
      <c r="C20" s="682"/>
      <c r="D20" s="682"/>
      <c r="E20" s="682"/>
      <c r="F20" s="682"/>
      <c r="G20" s="682"/>
      <c r="H20" s="682"/>
      <c r="I20" s="682"/>
    </row>
    <row r="21" spans="1:9" s="452" customFormat="1" ht="14.65" customHeight="1" x14ac:dyDescent="0.35">
      <c r="A21" s="683" t="s">
        <v>374</v>
      </c>
      <c r="B21" s="683"/>
      <c r="C21" s="683"/>
      <c r="D21" s="683"/>
      <c r="E21" s="683"/>
      <c r="F21" s="683"/>
      <c r="G21" s="683"/>
      <c r="H21" s="683"/>
      <c r="I21" s="683"/>
    </row>
    <row r="22" spans="1:9" s="452" customFormat="1" ht="213" customHeight="1" x14ac:dyDescent="0.35">
      <c r="A22" s="681" t="s">
        <v>375</v>
      </c>
      <c r="B22" s="681"/>
      <c r="C22" s="681"/>
      <c r="D22" s="681"/>
      <c r="E22" s="681"/>
      <c r="F22" s="681"/>
      <c r="G22" s="681"/>
      <c r="H22" s="681"/>
      <c r="I22" s="681"/>
    </row>
    <row r="23" spans="1:9" s="450" customFormat="1" ht="12" customHeight="1" x14ac:dyDescent="0.35">
      <c r="A23" s="688"/>
      <c r="B23" s="688"/>
      <c r="C23" s="688"/>
      <c r="D23" s="688"/>
      <c r="E23" s="688"/>
      <c r="F23" s="688"/>
      <c r="G23" s="688"/>
      <c r="H23" s="688"/>
      <c r="I23" s="688"/>
    </row>
    <row r="24" spans="1:9" s="452" customFormat="1" ht="14.65" customHeight="1" x14ac:dyDescent="0.35">
      <c r="A24" s="687" t="s">
        <v>376</v>
      </c>
      <c r="B24" s="687"/>
      <c r="C24" s="687"/>
      <c r="D24" s="687"/>
      <c r="E24" s="687"/>
      <c r="F24" s="687"/>
      <c r="G24" s="687"/>
      <c r="H24" s="687"/>
      <c r="I24" s="687"/>
    </row>
    <row r="25" spans="1:9" s="452" customFormat="1" ht="213.4" customHeight="1" x14ac:dyDescent="0.35">
      <c r="A25" s="681" t="s">
        <v>377</v>
      </c>
      <c r="B25" s="681"/>
      <c r="C25" s="681"/>
      <c r="D25" s="681"/>
      <c r="E25" s="681"/>
      <c r="F25" s="681"/>
      <c r="G25" s="681"/>
      <c r="H25" s="681"/>
      <c r="I25" s="681"/>
    </row>
    <row r="26" spans="1:9" s="450" customFormat="1" ht="12" customHeight="1" x14ac:dyDescent="0.35">
      <c r="A26" s="688"/>
      <c r="B26" s="688"/>
      <c r="C26" s="688"/>
      <c r="D26" s="688"/>
      <c r="E26" s="688"/>
      <c r="F26" s="688"/>
      <c r="G26" s="688"/>
      <c r="H26" s="688"/>
      <c r="I26" s="688"/>
    </row>
    <row r="27" spans="1:9" s="452" customFormat="1" ht="14.65" customHeight="1" x14ac:dyDescent="0.35">
      <c r="A27" s="683" t="s">
        <v>378</v>
      </c>
      <c r="B27" s="683"/>
      <c r="C27" s="683"/>
      <c r="D27" s="683"/>
      <c r="E27" s="683"/>
      <c r="F27" s="683"/>
      <c r="G27" s="683"/>
      <c r="H27" s="683"/>
      <c r="I27" s="683"/>
    </row>
    <row r="28" spans="1:9" s="452" customFormat="1" ht="79.150000000000006" customHeight="1" x14ac:dyDescent="0.35">
      <c r="A28" s="681" t="s">
        <v>379</v>
      </c>
      <c r="B28" s="681"/>
      <c r="C28" s="681"/>
      <c r="D28" s="681"/>
      <c r="E28" s="681"/>
      <c r="F28" s="681"/>
      <c r="G28" s="681"/>
      <c r="H28" s="681"/>
      <c r="I28" s="681"/>
    </row>
    <row r="29" spans="1:9" s="450" customFormat="1" ht="10.9" customHeight="1" x14ac:dyDescent="0.35">
      <c r="A29" s="681"/>
      <c r="B29" s="681"/>
      <c r="C29" s="681"/>
      <c r="D29" s="681"/>
      <c r="E29" s="681"/>
      <c r="F29" s="681"/>
      <c r="G29" s="681"/>
      <c r="H29" s="681"/>
      <c r="I29" s="681"/>
    </row>
    <row r="30" spans="1:9" s="452" customFormat="1" ht="14.65" customHeight="1" x14ac:dyDescent="0.35">
      <c r="A30" s="683" t="s">
        <v>380</v>
      </c>
      <c r="B30" s="683"/>
      <c r="C30" s="683"/>
      <c r="D30" s="683"/>
      <c r="E30" s="683"/>
      <c r="F30" s="683"/>
      <c r="G30" s="683"/>
      <c r="H30" s="683"/>
      <c r="I30" s="683"/>
    </row>
    <row r="31" spans="1:9" s="452" customFormat="1" ht="133.15" customHeight="1" x14ac:dyDescent="0.35">
      <c r="A31" s="681" t="s">
        <v>381</v>
      </c>
      <c r="B31" s="681"/>
      <c r="C31" s="681"/>
      <c r="D31" s="681"/>
      <c r="E31" s="681"/>
      <c r="F31" s="681"/>
      <c r="G31" s="681"/>
      <c r="H31" s="681"/>
      <c r="I31" s="681"/>
    </row>
    <row r="32" spans="1:9" s="452" customFormat="1" ht="12" customHeight="1" x14ac:dyDescent="0.35">
      <c r="A32" s="681"/>
      <c r="B32" s="681"/>
      <c r="C32" s="681"/>
      <c r="D32" s="681"/>
      <c r="E32" s="681"/>
      <c r="F32" s="681"/>
      <c r="G32" s="681"/>
      <c r="H32" s="681"/>
      <c r="I32" s="681"/>
    </row>
    <row r="33" spans="1:9" s="453" customFormat="1" ht="20.149999999999999" customHeight="1" x14ac:dyDescent="0.45">
      <c r="A33" s="685" t="s">
        <v>382</v>
      </c>
      <c r="B33" s="685"/>
      <c r="C33" s="685"/>
      <c r="D33" s="685"/>
      <c r="E33" s="685"/>
      <c r="F33" s="685"/>
      <c r="G33" s="685"/>
      <c r="H33" s="685"/>
      <c r="I33" s="685"/>
    </row>
    <row r="34" spans="1:9" s="450" customFormat="1" ht="12" customHeight="1" x14ac:dyDescent="0.35">
      <c r="A34" s="688"/>
      <c r="B34" s="688"/>
      <c r="C34" s="688"/>
      <c r="D34" s="688"/>
      <c r="E34" s="688"/>
      <c r="F34" s="688"/>
      <c r="G34" s="688"/>
      <c r="H34" s="688"/>
      <c r="I34" s="688"/>
    </row>
    <row r="35" spans="1:9" s="452" customFormat="1" ht="14.65" customHeight="1" x14ac:dyDescent="0.35">
      <c r="A35" s="683" t="s">
        <v>383</v>
      </c>
      <c r="B35" s="683"/>
      <c r="C35" s="683"/>
      <c r="D35" s="683"/>
      <c r="E35" s="683"/>
      <c r="F35" s="683"/>
      <c r="G35" s="683"/>
      <c r="H35" s="683"/>
      <c r="I35" s="683"/>
    </row>
    <row r="36" spans="1:9" s="452" customFormat="1" ht="122.65" customHeight="1" x14ac:dyDescent="0.35">
      <c r="A36" s="681" t="s">
        <v>384</v>
      </c>
      <c r="B36" s="681"/>
      <c r="C36" s="681"/>
      <c r="D36" s="681"/>
      <c r="E36" s="681"/>
      <c r="F36" s="681"/>
      <c r="G36" s="681"/>
      <c r="H36" s="681"/>
      <c r="I36" s="681"/>
    </row>
    <row r="37" spans="1:9" s="450" customFormat="1" ht="12" customHeight="1" x14ac:dyDescent="0.35">
      <c r="A37" s="688"/>
      <c r="B37" s="688"/>
      <c r="C37" s="688"/>
      <c r="D37" s="688"/>
      <c r="E37" s="688"/>
      <c r="F37" s="688"/>
      <c r="G37" s="688"/>
      <c r="H37" s="688"/>
      <c r="I37" s="688"/>
    </row>
    <row r="38" spans="1:9" s="450" customFormat="1" ht="14.65" customHeight="1" x14ac:dyDescent="0.35">
      <c r="A38" s="683" t="s">
        <v>385</v>
      </c>
      <c r="B38" s="683"/>
      <c r="C38" s="683"/>
      <c r="D38" s="683"/>
      <c r="E38" s="683"/>
      <c r="F38" s="683"/>
      <c r="G38" s="683"/>
      <c r="H38" s="683"/>
      <c r="I38" s="683"/>
    </row>
    <row r="39" spans="1:9" s="450" customFormat="1" ht="121.5" customHeight="1" x14ac:dyDescent="0.35">
      <c r="A39" s="681" t="s">
        <v>386</v>
      </c>
      <c r="B39" s="681"/>
      <c r="C39" s="681"/>
      <c r="D39" s="681"/>
      <c r="E39" s="681"/>
      <c r="F39" s="681"/>
      <c r="G39" s="681"/>
      <c r="H39" s="681"/>
      <c r="I39" s="681"/>
    </row>
    <row r="40" spans="1:9" s="450" customFormat="1" ht="12" customHeight="1" x14ac:dyDescent="0.35">
      <c r="A40" s="688"/>
      <c r="B40" s="688"/>
      <c r="C40" s="688"/>
      <c r="D40" s="688"/>
      <c r="E40" s="688"/>
      <c r="F40" s="688"/>
      <c r="G40" s="688"/>
      <c r="H40" s="688"/>
      <c r="I40" s="688"/>
    </row>
    <row r="41" spans="1:9" s="450" customFormat="1" ht="14.65" customHeight="1" x14ac:dyDescent="0.35">
      <c r="A41" s="683" t="s">
        <v>387</v>
      </c>
      <c r="B41" s="683"/>
      <c r="C41" s="683"/>
      <c r="D41" s="683"/>
      <c r="E41" s="683"/>
      <c r="F41" s="683"/>
      <c r="G41" s="683"/>
      <c r="H41" s="683"/>
      <c r="I41" s="683"/>
    </row>
    <row r="42" spans="1:9" s="450" customFormat="1" ht="57" customHeight="1" x14ac:dyDescent="0.35">
      <c r="A42" s="681" t="s">
        <v>388</v>
      </c>
      <c r="B42" s="681"/>
      <c r="C42" s="681"/>
      <c r="D42" s="681"/>
      <c r="E42" s="681"/>
      <c r="F42" s="681"/>
      <c r="G42" s="681"/>
      <c r="H42" s="681"/>
      <c r="I42" s="681"/>
    </row>
    <row r="43" spans="1:9" s="450" customFormat="1" ht="12" customHeight="1" x14ac:dyDescent="0.35">
      <c r="A43" s="681"/>
      <c r="B43" s="681"/>
      <c r="C43" s="681"/>
      <c r="D43" s="681"/>
      <c r="E43" s="681"/>
      <c r="F43" s="681"/>
      <c r="G43" s="681"/>
      <c r="H43" s="681"/>
      <c r="I43" s="681"/>
    </row>
    <row r="44" spans="1:9" s="450" customFormat="1" ht="14.65" customHeight="1" x14ac:dyDescent="0.35">
      <c r="A44" s="683" t="s">
        <v>389</v>
      </c>
      <c r="B44" s="683"/>
      <c r="C44" s="683"/>
      <c r="D44" s="683"/>
      <c r="E44" s="683"/>
      <c r="F44" s="683"/>
      <c r="G44" s="683"/>
      <c r="H44" s="683"/>
      <c r="I44" s="683"/>
    </row>
    <row r="45" spans="1:9" s="450" customFormat="1" ht="44.65" customHeight="1" x14ac:dyDescent="0.35">
      <c r="A45" s="681" t="s">
        <v>390</v>
      </c>
      <c r="B45" s="681"/>
      <c r="C45" s="681"/>
      <c r="D45" s="681"/>
      <c r="E45" s="681"/>
      <c r="F45" s="681"/>
      <c r="G45" s="681"/>
      <c r="H45" s="681"/>
      <c r="I45" s="681"/>
    </row>
    <row r="46" spans="1:9" s="450" customFormat="1" ht="13.9" customHeight="1" x14ac:dyDescent="0.35">
      <c r="A46" s="681"/>
      <c r="B46" s="681"/>
      <c r="C46" s="681"/>
      <c r="D46" s="681"/>
      <c r="E46" s="681"/>
      <c r="F46" s="681"/>
      <c r="G46" s="681"/>
      <c r="H46" s="681"/>
      <c r="I46" s="681"/>
    </row>
    <row r="47" spans="1:9" s="450" customFormat="1" ht="14.65" customHeight="1" x14ac:dyDescent="0.35">
      <c r="A47" s="683" t="s">
        <v>391</v>
      </c>
      <c r="B47" s="683"/>
      <c r="C47" s="683"/>
      <c r="D47" s="683"/>
      <c r="E47" s="683"/>
      <c r="F47" s="683"/>
      <c r="G47" s="683"/>
      <c r="H47" s="683"/>
      <c r="I47" s="683"/>
    </row>
    <row r="48" spans="1:9" s="450" customFormat="1" ht="118.15" customHeight="1" x14ac:dyDescent="0.35">
      <c r="A48" s="681" t="s">
        <v>392</v>
      </c>
      <c r="B48" s="690"/>
      <c r="C48" s="681"/>
      <c r="D48" s="681"/>
      <c r="E48" s="681"/>
      <c r="F48" s="681"/>
      <c r="G48" s="681"/>
      <c r="H48" s="681"/>
      <c r="I48" s="681"/>
    </row>
    <row r="49" spans="1:9" s="450" customFormat="1" ht="14.65" customHeight="1" x14ac:dyDescent="0.35">
      <c r="A49" s="688"/>
      <c r="B49" s="688"/>
      <c r="C49" s="688"/>
      <c r="D49" s="688"/>
      <c r="E49" s="688"/>
      <c r="F49" s="688"/>
      <c r="G49" s="688"/>
      <c r="H49" s="688"/>
      <c r="I49" s="688"/>
    </row>
    <row r="50" spans="1:9" s="450" customFormat="1" ht="14.65" customHeight="1" x14ac:dyDescent="0.35">
      <c r="A50" s="683" t="s">
        <v>393</v>
      </c>
      <c r="B50" s="683"/>
      <c r="C50" s="683"/>
      <c r="D50" s="683"/>
      <c r="E50" s="683"/>
      <c r="F50" s="683"/>
      <c r="G50" s="683"/>
      <c r="H50" s="683"/>
      <c r="I50" s="683"/>
    </row>
    <row r="51" spans="1:9" s="450" customFormat="1" ht="59.65" customHeight="1" x14ac:dyDescent="0.35">
      <c r="A51" s="681" t="s">
        <v>394</v>
      </c>
      <c r="B51" s="681"/>
      <c r="C51" s="681"/>
      <c r="D51" s="681"/>
      <c r="E51" s="681"/>
      <c r="F51" s="681"/>
      <c r="G51" s="681"/>
      <c r="H51" s="681"/>
      <c r="I51" s="681"/>
    </row>
    <row r="52" spans="1:9" s="450" customFormat="1" ht="119.65" customHeight="1" x14ac:dyDescent="0.35">
      <c r="A52" s="681" t="s">
        <v>395</v>
      </c>
      <c r="B52" s="681"/>
      <c r="C52" s="681"/>
      <c r="D52" s="681"/>
      <c r="E52" s="681"/>
      <c r="F52" s="681"/>
      <c r="G52" s="681"/>
      <c r="H52" s="681"/>
      <c r="I52" s="681"/>
    </row>
    <row r="53" spans="1:9" s="450" customFormat="1" ht="12" customHeight="1" x14ac:dyDescent="0.35">
      <c r="A53" s="688"/>
      <c r="B53" s="688"/>
      <c r="C53" s="688"/>
      <c r="D53" s="688"/>
      <c r="E53" s="688"/>
      <c r="F53" s="688"/>
      <c r="G53" s="688"/>
      <c r="H53" s="688"/>
      <c r="I53" s="688"/>
    </row>
    <row r="54" spans="1:9" s="450" customFormat="1" ht="14.65" customHeight="1" x14ac:dyDescent="0.35">
      <c r="A54" s="683" t="s">
        <v>396</v>
      </c>
      <c r="B54" s="683"/>
      <c r="C54" s="683"/>
      <c r="D54" s="683"/>
      <c r="E54" s="683"/>
      <c r="F54" s="683"/>
      <c r="G54" s="683"/>
      <c r="H54" s="683"/>
      <c r="I54" s="683"/>
    </row>
    <row r="55" spans="1:9" s="450" customFormat="1" ht="102.4" customHeight="1" x14ac:dyDescent="0.35">
      <c r="A55" s="681" t="s">
        <v>397</v>
      </c>
      <c r="B55" s="681"/>
      <c r="C55" s="681"/>
      <c r="D55" s="681"/>
      <c r="E55" s="681"/>
      <c r="F55" s="681"/>
      <c r="G55" s="681"/>
      <c r="H55" s="681"/>
      <c r="I55" s="681"/>
    </row>
    <row r="56" spans="1:9" s="450" customFormat="1" ht="12" customHeight="1" x14ac:dyDescent="0.35">
      <c r="A56" s="688"/>
      <c r="B56" s="688"/>
      <c r="C56" s="688"/>
      <c r="D56" s="688"/>
      <c r="E56" s="688"/>
      <c r="F56" s="688"/>
      <c r="G56" s="688"/>
      <c r="H56" s="688"/>
      <c r="I56" s="688"/>
    </row>
    <row r="57" spans="1:9" s="450" customFormat="1" ht="14.65" customHeight="1" x14ac:dyDescent="0.35">
      <c r="A57" s="683" t="s">
        <v>398</v>
      </c>
      <c r="B57" s="683"/>
      <c r="C57" s="683"/>
      <c r="D57" s="683"/>
      <c r="E57" s="683"/>
      <c r="F57" s="683"/>
      <c r="G57" s="683"/>
      <c r="H57" s="683"/>
      <c r="I57" s="683"/>
    </row>
    <row r="58" spans="1:9" s="450" customFormat="1" ht="106.15" customHeight="1" x14ac:dyDescent="0.35">
      <c r="A58" s="681" t="s">
        <v>399</v>
      </c>
      <c r="B58" s="681"/>
      <c r="C58" s="681"/>
      <c r="D58" s="681"/>
      <c r="E58" s="681"/>
      <c r="F58" s="681"/>
      <c r="G58" s="681"/>
      <c r="H58" s="681"/>
      <c r="I58" s="681"/>
    </row>
    <row r="59" spans="1:9" s="450" customFormat="1" ht="13.5" customHeight="1" x14ac:dyDescent="0.35">
      <c r="A59" s="688"/>
      <c r="B59" s="688"/>
      <c r="C59" s="688"/>
      <c r="D59" s="688"/>
      <c r="E59" s="688"/>
      <c r="F59" s="688"/>
      <c r="G59" s="688"/>
      <c r="H59" s="688"/>
      <c r="I59" s="688"/>
    </row>
    <row r="60" spans="1:9" s="450" customFormat="1" ht="14.65" customHeight="1" x14ac:dyDescent="0.35">
      <c r="A60" s="683" t="s">
        <v>400</v>
      </c>
      <c r="B60" s="683"/>
      <c r="C60" s="683"/>
      <c r="D60" s="683"/>
      <c r="E60" s="683"/>
      <c r="F60" s="683"/>
      <c r="G60" s="683"/>
      <c r="H60" s="683"/>
      <c r="I60" s="683"/>
    </row>
    <row r="61" spans="1:9" s="450" customFormat="1" ht="54" customHeight="1" x14ac:dyDescent="0.35">
      <c r="A61" s="681" t="s">
        <v>401</v>
      </c>
      <c r="B61" s="681"/>
      <c r="C61" s="681"/>
      <c r="D61" s="681"/>
      <c r="E61" s="681"/>
      <c r="F61" s="681"/>
      <c r="G61" s="681"/>
      <c r="H61" s="681"/>
      <c r="I61" s="681"/>
    </row>
    <row r="62" spans="1:9" s="450" customFormat="1" ht="12" customHeight="1" x14ac:dyDescent="0.35">
      <c r="A62" s="688"/>
      <c r="B62" s="688"/>
      <c r="C62" s="688"/>
      <c r="D62" s="688"/>
      <c r="E62" s="688"/>
      <c r="F62" s="688"/>
      <c r="G62" s="688"/>
      <c r="H62" s="688"/>
      <c r="I62" s="688"/>
    </row>
    <row r="63" spans="1:9" s="450" customFormat="1" ht="14.65" customHeight="1" x14ac:dyDescent="0.35">
      <c r="A63" s="683" t="s">
        <v>402</v>
      </c>
      <c r="B63" s="683"/>
      <c r="C63" s="683"/>
      <c r="D63" s="683"/>
      <c r="E63" s="683"/>
      <c r="F63" s="683"/>
      <c r="G63" s="683"/>
      <c r="H63" s="683"/>
      <c r="I63" s="683"/>
    </row>
    <row r="64" spans="1:9" s="450" customFormat="1" ht="34.9" customHeight="1" x14ac:dyDescent="0.35">
      <c r="A64" s="681" t="s">
        <v>403</v>
      </c>
      <c r="B64" s="681"/>
      <c r="C64" s="681"/>
      <c r="D64" s="681"/>
      <c r="E64" s="681"/>
      <c r="F64" s="681"/>
      <c r="G64" s="681"/>
      <c r="H64" s="681"/>
      <c r="I64" s="681"/>
    </row>
    <row r="65" spans="1:9" s="450" customFormat="1" ht="12" customHeight="1" x14ac:dyDescent="0.35">
      <c r="A65" s="688"/>
      <c r="B65" s="688"/>
      <c r="C65" s="688"/>
      <c r="D65" s="688"/>
      <c r="E65" s="688"/>
      <c r="F65" s="688"/>
      <c r="G65" s="688"/>
      <c r="H65" s="688"/>
      <c r="I65" s="688"/>
    </row>
    <row r="66" spans="1:9" s="450" customFormat="1" ht="14.65" customHeight="1" x14ac:dyDescent="0.35">
      <c r="A66" s="683" t="s">
        <v>404</v>
      </c>
      <c r="B66" s="683"/>
      <c r="C66" s="683"/>
      <c r="D66" s="683"/>
      <c r="E66" s="683"/>
      <c r="F66" s="683"/>
      <c r="G66" s="683"/>
      <c r="H66" s="683"/>
      <c r="I66" s="683"/>
    </row>
    <row r="67" spans="1:9" s="450" customFormat="1" ht="32.65" customHeight="1" x14ac:dyDescent="0.35">
      <c r="A67" s="681" t="s">
        <v>405</v>
      </c>
      <c r="B67" s="681"/>
      <c r="C67" s="681"/>
      <c r="D67" s="681"/>
      <c r="E67" s="681"/>
      <c r="F67" s="681"/>
      <c r="G67" s="681"/>
      <c r="H67" s="681"/>
      <c r="I67" s="681"/>
    </row>
    <row r="68" spans="1:9" s="450" customFormat="1" ht="12" customHeight="1" x14ac:dyDescent="0.35">
      <c r="A68" s="688"/>
      <c r="B68" s="688"/>
      <c r="C68" s="688"/>
      <c r="D68" s="688"/>
      <c r="E68" s="688"/>
      <c r="F68" s="688"/>
      <c r="G68" s="688"/>
      <c r="H68" s="688"/>
      <c r="I68" s="688"/>
    </row>
    <row r="69" spans="1:9" s="450" customFormat="1" ht="14.65" customHeight="1" x14ac:dyDescent="0.35">
      <c r="A69" s="683" t="s">
        <v>406</v>
      </c>
      <c r="B69" s="683"/>
      <c r="C69" s="683"/>
      <c r="D69" s="683"/>
      <c r="E69" s="683"/>
      <c r="F69" s="683"/>
      <c r="G69" s="683"/>
      <c r="H69" s="683"/>
      <c r="I69" s="683"/>
    </row>
    <row r="70" spans="1:9" s="450" customFormat="1" ht="58.15" customHeight="1" x14ac:dyDescent="0.35">
      <c r="A70" s="681" t="s">
        <v>407</v>
      </c>
      <c r="B70" s="681"/>
      <c r="C70" s="681"/>
      <c r="D70" s="681"/>
      <c r="E70" s="681"/>
      <c r="F70" s="681"/>
      <c r="G70" s="681"/>
      <c r="H70" s="681"/>
      <c r="I70" s="681"/>
    </row>
    <row r="71" spans="1:9" s="450" customFormat="1" ht="54.4" customHeight="1" x14ac:dyDescent="0.35">
      <c r="A71" s="688"/>
      <c r="B71" s="688"/>
      <c r="C71" s="688"/>
      <c r="D71" s="688"/>
      <c r="E71" s="688"/>
      <c r="F71" s="688"/>
      <c r="G71" s="688"/>
      <c r="H71" s="688"/>
      <c r="I71" s="688"/>
    </row>
    <row r="72" spans="1:9" s="450" customFormat="1" ht="14.65" customHeight="1" x14ac:dyDescent="0.35">
      <c r="A72" s="683" t="s">
        <v>408</v>
      </c>
      <c r="B72" s="683"/>
      <c r="C72" s="683"/>
      <c r="D72" s="683"/>
      <c r="E72" s="683"/>
      <c r="F72" s="683"/>
      <c r="G72" s="683"/>
      <c r="H72" s="683"/>
      <c r="I72" s="683"/>
    </row>
    <row r="73" spans="1:9" s="450" customFormat="1" ht="58.5" customHeight="1" x14ac:dyDescent="0.35">
      <c r="A73" s="681" t="s">
        <v>409</v>
      </c>
      <c r="B73" s="681"/>
      <c r="C73" s="681"/>
      <c r="D73" s="681"/>
      <c r="E73" s="681"/>
      <c r="F73" s="681"/>
      <c r="G73" s="681"/>
      <c r="H73" s="681"/>
      <c r="I73" s="681"/>
    </row>
    <row r="74" spans="1:9" s="450" customFormat="1" ht="12" customHeight="1" x14ac:dyDescent="0.35">
      <c r="A74" s="681"/>
      <c r="B74" s="681"/>
      <c r="C74" s="681"/>
      <c r="D74" s="681"/>
      <c r="E74" s="681"/>
      <c r="F74" s="681"/>
      <c r="G74" s="681"/>
      <c r="H74" s="681"/>
      <c r="I74" s="681"/>
    </row>
    <row r="75" spans="1:9" s="453" customFormat="1" ht="16.149999999999999" customHeight="1" x14ac:dyDescent="0.45">
      <c r="A75" s="685" t="s">
        <v>410</v>
      </c>
      <c r="B75" s="685"/>
      <c r="C75" s="685"/>
      <c r="D75" s="685"/>
      <c r="E75" s="685"/>
      <c r="F75" s="685"/>
      <c r="G75" s="685"/>
      <c r="H75" s="685"/>
      <c r="I75" s="685"/>
    </row>
    <row r="76" spans="1:9" s="450" customFormat="1" ht="12" customHeight="1" x14ac:dyDescent="0.35">
      <c r="A76" s="688"/>
      <c r="B76" s="688"/>
      <c r="C76" s="688"/>
      <c r="D76" s="688"/>
      <c r="E76" s="688"/>
      <c r="F76" s="688"/>
      <c r="G76" s="688"/>
      <c r="H76" s="688"/>
      <c r="I76" s="688"/>
    </row>
    <row r="77" spans="1:9" s="450" customFormat="1" ht="14.65" customHeight="1" x14ac:dyDescent="0.35">
      <c r="A77" s="683" t="s">
        <v>411</v>
      </c>
      <c r="B77" s="683"/>
      <c r="C77" s="683"/>
      <c r="D77" s="683"/>
      <c r="E77" s="683"/>
      <c r="F77" s="683"/>
      <c r="G77" s="683"/>
      <c r="H77" s="683"/>
      <c r="I77" s="683"/>
    </row>
    <row r="78" spans="1:9" s="450" customFormat="1" ht="36.4" customHeight="1" x14ac:dyDescent="0.35">
      <c r="A78" s="681" t="s">
        <v>412</v>
      </c>
      <c r="B78" s="681"/>
      <c r="C78" s="681"/>
      <c r="D78" s="681"/>
      <c r="E78" s="681"/>
      <c r="F78" s="681"/>
      <c r="G78" s="681"/>
      <c r="H78" s="681"/>
      <c r="I78" s="681"/>
    </row>
    <row r="79" spans="1:9" s="450" customFormat="1" ht="14.65" customHeight="1" x14ac:dyDescent="0.35">
      <c r="A79" s="682"/>
      <c r="B79" s="682"/>
      <c r="C79" s="682"/>
      <c r="D79" s="682"/>
      <c r="E79" s="682"/>
      <c r="F79" s="682"/>
      <c r="G79" s="682"/>
      <c r="H79" s="682"/>
      <c r="I79" s="682"/>
    </row>
    <row r="80" spans="1:9" s="450" customFormat="1" ht="14.65" customHeight="1" x14ac:dyDescent="0.35">
      <c r="A80" s="683" t="s">
        <v>413</v>
      </c>
      <c r="B80" s="683"/>
      <c r="C80" s="683"/>
      <c r="D80" s="683"/>
      <c r="E80" s="683"/>
      <c r="F80" s="683"/>
      <c r="G80" s="683"/>
      <c r="H80" s="683"/>
      <c r="I80" s="683"/>
    </row>
    <row r="81" spans="1:9" s="450" customFormat="1" ht="61.9" customHeight="1" x14ac:dyDescent="0.35">
      <c r="A81" s="681" t="s">
        <v>414</v>
      </c>
      <c r="B81" s="681"/>
      <c r="C81" s="681"/>
      <c r="D81" s="681"/>
      <c r="E81" s="681"/>
      <c r="F81" s="681"/>
      <c r="G81" s="681"/>
      <c r="H81" s="681"/>
      <c r="I81" s="681"/>
    </row>
    <row r="82" spans="1:9" s="450" customFormat="1" ht="130.15" customHeight="1" x14ac:dyDescent="0.35">
      <c r="A82" s="681" t="s">
        <v>415</v>
      </c>
      <c r="B82" s="681"/>
      <c r="C82" s="681"/>
      <c r="D82" s="681"/>
      <c r="E82" s="681"/>
      <c r="F82" s="681"/>
      <c r="G82" s="681"/>
      <c r="H82" s="681"/>
      <c r="I82" s="681"/>
    </row>
    <row r="83" spans="1:9" s="450" customFormat="1" ht="174.4" customHeight="1" x14ac:dyDescent="0.35">
      <c r="A83" s="681" t="s">
        <v>416</v>
      </c>
      <c r="B83" s="681"/>
      <c r="C83" s="681"/>
      <c r="D83" s="681"/>
      <c r="E83" s="681"/>
      <c r="F83" s="681"/>
      <c r="G83" s="681"/>
      <c r="H83" s="681"/>
      <c r="I83" s="681"/>
    </row>
    <row r="84" spans="1:9" s="450" customFormat="1" ht="142.5" customHeight="1" x14ac:dyDescent="0.35">
      <c r="A84" s="681" t="s">
        <v>417</v>
      </c>
      <c r="B84" s="681"/>
      <c r="C84" s="681"/>
      <c r="D84" s="681"/>
      <c r="E84" s="681"/>
      <c r="F84" s="681"/>
      <c r="G84" s="681"/>
      <c r="H84" s="681"/>
      <c r="I84" s="681"/>
    </row>
    <row r="85" spans="1:9" s="450" customFormat="1" ht="145.5" customHeight="1" x14ac:dyDescent="0.35">
      <c r="A85" s="681" t="s">
        <v>418</v>
      </c>
      <c r="B85" s="681"/>
      <c r="C85" s="681"/>
      <c r="D85" s="681"/>
      <c r="E85" s="681"/>
      <c r="F85" s="681"/>
      <c r="G85" s="681"/>
      <c r="H85" s="681"/>
      <c r="I85" s="681"/>
    </row>
    <row r="86" spans="1:9" s="450" customFormat="1" ht="12.4" customHeight="1" x14ac:dyDescent="0.35">
      <c r="A86" s="688"/>
      <c r="B86" s="688"/>
      <c r="C86" s="688"/>
      <c r="D86" s="688"/>
      <c r="E86" s="688"/>
      <c r="F86" s="688"/>
      <c r="G86" s="688"/>
      <c r="H86" s="688"/>
      <c r="I86" s="688"/>
    </row>
    <row r="87" spans="1:9" s="450" customFormat="1" ht="14.65" customHeight="1" x14ac:dyDescent="0.35">
      <c r="A87" s="683" t="s">
        <v>419</v>
      </c>
      <c r="B87" s="683"/>
      <c r="C87" s="683"/>
      <c r="D87" s="683"/>
      <c r="E87" s="683"/>
      <c r="F87" s="683"/>
      <c r="G87" s="683"/>
      <c r="H87" s="683"/>
      <c r="I87" s="683"/>
    </row>
    <row r="88" spans="1:9" s="450" customFormat="1" ht="147" customHeight="1" x14ac:dyDescent="0.35">
      <c r="A88" s="681" t="s">
        <v>420</v>
      </c>
      <c r="B88" s="681"/>
      <c r="C88" s="681"/>
      <c r="D88" s="681"/>
      <c r="E88" s="681"/>
      <c r="F88" s="681"/>
      <c r="G88" s="681"/>
      <c r="H88" s="681"/>
      <c r="I88" s="681"/>
    </row>
    <row r="89" spans="1:9" s="450" customFormat="1" ht="77.650000000000006" customHeight="1" x14ac:dyDescent="0.35">
      <c r="A89" s="681" t="s">
        <v>421</v>
      </c>
      <c r="B89" s="681"/>
      <c r="C89" s="681"/>
      <c r="D89" s="681"/>
      <c r="E89" s="681"/>
      <c r="F89" s="681"/>
      <c r="G89" s="681"/>
      <c r="H89" s="681"/>
      <c r="I89" s="681"/>
    </row>
    <row r="90" spans="1:9" s="450" customFormat="1" ht="12" customHeight="1" x14ac:dyDescent="0.35">
      <c r="A90" s="681"/>
      <c r="B90" s="681"/>
      <c r="C90" s="681"/>
      <c r="D90" s="681"/>
      <c r="E90" s="681"/>
      <c r="F90" s="681"/>
      <c r="G90" s="681"/>
      <c r="H90" s="681"/>
      <c r="I90" s="681"/>
    </row>
    <row r="91" spans="1:9" s="450" customFormat="1" ht="14.65" customHeight="1" x14ac:dyDescent="0.35">
      <c r="A91" s="683" t="s">
        <v>422</v>
      </c>
      <c r="B91" s="683"/>
      <c r="C91" s="683"/>
      <c r="D91" s="683"/>
      <c r="E91" s="683"/>
      <c r="F91" s="683"/>
      <c r="G91" s="683"/>
      <c r="H91" s="683"/>
      <c r="I91" s="683"/>
    </row>
    <row r="92" spans="1:9" s="450" customFormat="1" ht="75" customHeight="1" x14ac:dyDescent="0.35">
      <c r="A92" s="681" t="s">
        <v>423</v>
      </c>
      <c r="B92" s="681"/>
      <c r="C92" s="681"/>
      <c r="D92" s="681"/>
      <c r="E92" s="681"/>
      <c r="F92" s="681"/>
      <c r="G92" s="681"/>
      <c r="H92" s="681"/>
      <c r="I92" s="681"/>
    </row>
    <row r="93" spans="1:9" s="450" customFormat="1" ht="12" customHeight="1" x14ac:dyDescent="0.35">
      <c r="A93" s="688"/>
      <c r="B93" s="688"/>
      <c r="C93" s="688"/>
      <c r="D93" s="688"/>
      <c r="E93" s="688"/>
      <c r="F93" s="688"/>
      <c r="G93" s="688"/>
      <c r="H93" s="688"/>
      <c r="I93" s="688"/>
    </row>
    <row r="94" spans="1:9" s="453" customFormat="1" ht="16.149999999999999" customHeight="1" x14ac:dyDescent="0.45">
      <c r="A94" s="685" t="s">
        <v>424</v>
      </c>
      <c r="B94" s="685"/>
      <c r="C94" s="685"/>
      <c r="D94" s="685"/>
      <c r="E94" s="685"/>
      <c r="F94" s="685"/>
      <c r="G94" s="685"/>
      <c r="H94" s="685"/>
      <c r="I94" s="685"/>
    </row>
    <row r="95" spans="1:9" s="38" customFormat="1" ht="12" customHeight="1" x14ac:dyDescent="0.3">
      <c r="A95" s="689"/>
      <c r="B95" s="689"/>
      <c r="C95" s="689"/>
      <c r="D95" s="689"/>
      <c r="E95" s="689"/>
      <c r="F95" s="689"/>
      <c r="G95" s="689"/>
      <c r="H95" s="689"/>
      <c r="I95" s="689"/>
    </row>
    <row r="96" spans="1:9" s="450" customFormat="1" ht="14.65" customHeight="1" x14ac:dyDescent="0.35">
      <c r="A96" s="683" t="s">
        <v>425</v>
      </c>
      <c r="B96" s="683"/>
      <c r="C96" s="683"/>
      <c r="D96" s="683"/>
      <c r="E96" s="683"/>
      <c r="F96" s="683"/>
      <c r="G96" s="683"/>
      <c r="H96" s="683"/>
      <c r="I96" s="683"/>
    </row>
    <row r="97" spans="1:9" s="450" customFormat="1" ht="66" customHeight="1" x14ac:dyDescent="0.35">
      <c r="A97" s="681" t="s">
        <v>426</v>
      </c>
      <c r="B97" s="681"/>
      <c r="C97" s="681"/>
      <c r="D97" s="681"/>
      <c r="E97" s="681"/>
      <c r="F97" s="681"/>
      <c r="G97" s="681"/>
      <c r="H97" s="681"/>
      <c r="I97" s="681"/>
    </row>
    <row r="98" spans="1:9" s="450" customFormat="1" ht="175.5" customHeight="1" x14ac:dyDescent="0.35">
      <c r="A98" s="681" t="s">
        <v>427</v>
      </c>
      <c r="B98" s="681"/>
      <c r="C98" s="681"/>
      <c r="D98" s="681"/>
      <c r="E98" s="681"/>
      <c r="F98" s="681"/>
      <c r="G98" s="681"/>
      <c r="H98" s="681"/>
      <c r="I98" s="681"/>
    </row>
    <row r="99" spans="1:9" s="450" customFormat="1" ht="204.4" customHeight="1" x14ac:dyDescent="0.35">
      <c r="A99" s="681" t="s">
        <v>428</v>
      </c>
      <c r="B99" s="681"/>
      <c r="C99" s="681"/>
      <c r="D99" s="681"/>
      <c r="E99" s="681"/>
      <c r="F99" s="681"/>
      <c r="G99" s="681"/>
      <c r="H99" s="681"/>
      <c r="I99" s="681"/>
    </row>
    <row r="100" spans="1:9" s="450" customFormat="1" ht="12" customHeight="1" x14ac:dyDescent="0.35">
      <c r="A100" s="681"/>
      <c r="B100" s="681"/>
      <c r="C100" s="681"/>
      <c r="D100" s="681"/>
      <c r="E100" s="681"/>
      <c r="F100" s="681"/>
      <c r="G100" s="681"/>
      <c r="H100" s="681"/>
      <c r="I100" s="681"/>
    </row>
    <row r="101" spans="1:9" s="450" customFormat="1" ht="14.65" customHeight="1" x14ac:dyDescent="0.35">
      <c r="A101" s="683" t="s">
        <v>429</v>
      </c>
      <c r="B101" s="683"/>
      <c r="C101" s="683"/>
      <c r="D101" s="683"/>
      <c r="E101" s="683"/>
      <c r="F101" s="683"/>
      <c r="G101" s="683"/>
      <c r="H101" s="683"/>
      <c r="I101" s="683"/>
    </row>
    <row r="102" spans="1:9" s="450" customFormat="1" ht="273.39999999999998" customHeight="1" x14ac:dyDescent="0.35">
      <c r="A102" s="681" t="s">
        <v>430</v>
      </c>
      <c r="B102" s="681"/>
      <c r="C102" s="681"/>
      <c r="D102" s="681"/>
      <c r="E102" s="681"/>
      <c r="F102" s="681"/>
      <c r="G102" s="681"/>
      <c r="H102" s="681"/>
      <c r="I102" s="681"/>
    </row>
    <row r="103" spans="1:9" s="450" customFormat="1" ht="52.15" customHeight="1" x14ac:dyDescent="0.35">
      <c r="A103" s="682"/>
      <c r="B103" s="682"/>
      <c r="C103" s="682"/>
      <c r="D103" s="682"/>
      <c r="E103" s="682"/>
      <c r="F103" s="682"/>
      <c r="G103" s="682"/>
      <c r="H103" s="682"/>
      <c r="I103" s="682"/>
    </row>
    <row r="104" spans="1:9" s="450" customFormat="1" ht="14.65" customHeight="1" x14ac:dyDescent="0.35">
      <c r="A104" s="683" t="s">
        <v>431</v>
      </c>
      <c r="B104" s="683"/>
      <c r="C104" s="683"/>
      <c r="D104" s="683"/>
      <c r="E104" s="683"/>
      <c r="F104" s="683"/>
      <c r="G104" s="683"/>
      <c r="H104" s="683"/>
      <c r="I104" s="683"/>
    </row>
    <row r="105" spans="1:9" s="450" customFormat="1" ht="147.4" customHeight="1" x14ac:dyDescent="0.35">
      <c r="A105" s="681" t="s">
        <v>432</v>
      </c>
      <c r="B105" s="681"/>
      <c r="C105" s="681"/>
      <c r="D105" s="681"/>
      <c r="E105" s="681"/>
      <c r="F105" s="681"/>
      <c r="G105" s="681"/>
      <c r="H105" s="681"/>
      <c r="I105" s="681"/>
    </row>
    <row r="106" spans="1:9" s="450" customFormat="1" ht="12" customHeight="1" x14ac:dyDescent="0.35">
      <c r="A106" s="682"/>
      <c r="B106" s="682"/>
      <c r="C106" s="682"/>
      <c r="D106" s="682"/>
      <c r="E106" s="682"/>
      <c r="F106" s="682"/>
      <c r="G106" s="682"/>
      <c r="H106" s="682"/>
      <c r="I106" s="682"/>
    </row>
    <row r="107" spans="1:9" s="450" customFormat="1" ht="14.65" customHeight="1" x14ac:dyDescent="0.35">
      <c r="A107" s="683" t="s">
        <v>433</v>
      </c>
      <c r="B107" s="683"/>
      <c r="C107" s="683"/>
      <c r="D107" s="683"/>
      <c r="E107" s="683"/>
      <c r="F107" s="683"/>
      <c r="G107" s="683"/>
      <c r="H107" s="683"/>
      <c r="I107" s="683"/>
    </row>
    <row r="108" spans="1:9" s="450" customFormat="1" ht="177" customHeight="1" x14ac:dyDescent="0.35">
      <c r="A108" s="681" t="s">
        <v>434</v>
      </c>
      <c r="B108" s="681"/>
      <c r="C108" s="681"/>
      <c r="D108" s="681"/>
      <c r="E108" s="681"/>
      <c r="F108" s="681"/>
      <c r="G108" s="681"/>
      <c r="H108" s="681"/>
      <c r="I108" s="681"/>
    </row>
    <row r="109" spans="1:9" s="450" customFormat="1" ht="12" customHeight="1" x14ac:dyDescent="0.35">
      <c r="A109" s="682"/>
      <c r="B109" s="682"/>
      <c r="C109" s="682"/>
      <c r="D109" s="682"/>
      <c r="E109" s="682"/>
      <c r="F109" s="682"/>
      <c r="G109" s="682"/>
      <c r="H109" s="682"/>
      <c r="I109" s="682"/>
    </row>
    <row r="110" spans="1:9" s="450" customFormat="1" ht="14.65" customHeight="1" x14ac:dyDescent="0.35">
      <c r="A110" s="683" t="s">
        <v>435</v>
      </c>
      <c r="B110" s="683"/>
      <c r="C110" s="683"/>
      <c r="D110" s="683"/>
      <c r="E110" s="683"/>
      <c r="F110" s="683"/>
      <c r="G110" s="683"/>
      <c r="H110" s="683"/>
      <c r="I110" s="683"/>
    </row>
    <row r="111" spans="1:9" s="450" customFormat="1" ht="96" customHeight="1" x14ac:dyDescent="0.35">
      <c r="A111" s="681" t="s">
        <v>436</v>
      </c>
      <c r="B111" s="681"/>
      <c r="C111" s="681"/>
      <c r="D111" s="681"/>
      <c r="E111" s="681"/>
      <c r="F111" s="681"/>
      <c r="G111" s="681"/>
      <c r="H111" s="681"/>
      <c r="I111" s="681"/>
    </row>
    <row r="112" spans="1:9" s="450" customFormat="1" ht="205.9" customHeight="1" x14ac:dyDescent="0.35">
      <c r="A112" s="681" t="s">
        <v>437</v>
      </c>
      <c r="B112" s="681"/>
      <c r="C112" s="681"/>
      <c r="D112" s="681"/>
      <c r="E112" s="681"/>
      <c r="F112" s="681"/>
      <c r="G112" s="681"/>
      <c r="H112" s="681"/>
      <c r="I112" s="681"/>
    </row>
    <row r="113" spans="1:9" s="450" customFormat="1" ht="25.9" customHeight="1" x14ac:dyDescent="0.35">
      <c r="A113" s="682"/>
      <c r="B113" s="682"/>
      <c r="C113" s="682"/>
      <c r="D113" s="682"/>
      <c r="E113" s="682"/>
      <c r="F113" s="682"/>
      <c r="G113" s="682"/>
      <c r="H113" s="682"/>
      <c r="I113" s="682"/>
    </row>
    <row r="114" spans="1:9" s="450" customFormat="1" ht="14.65" customHeight="1" x14ac:dyDescent="0.35">
      <c r="A114" s="683" t="s">
        <v>438</v>
      </c>
      <c r="B114" s="683"/>
      <c r="C114" s="683"/>
      <c r="D114" s="683"/>
      <c r="E114" s="683"/>
      <c r="F114" s="683"/>
      <c r="G114" s="683"/>
      <c r="H114" s="683"/>
      <c r="I114" s="683"/>
    </row>
    <row r="115" spans="1:9" s="450" customFormat="1" ht="202.5" customHeight="1" x14ac:dyDescent="0.35">
      <c r="A115" s="681" t="s">
        <v>439</v>
      </c>
      <c r="B115" s="681"/>
      <c r="C115" s="681"/>
      <c r="D115" s="681"/>
      <c r="E115" s="681"/>
      <c r="F115" s="681"/>
      <c r="G115" s="681"/>
      <c r="H115" s="681"/>
      <c r="I115" s="681"/>
    </row>
    <row r="116" spans="1:9" s="450" customFormat="1" ht="156" customHeight="1" x14ac:dyDescent="0.35">
      <c r="A116" s="681" t="s">
        <v>440</v>
      </c>
      <c r="B116" s="681"/>
      <c r="C116" s="681"/>
      <c r="D116" s="681"/>
      <c r="E116" s="681"/>
      <c r="F116" s="681"/>
      <c r="G116" s="681"/>
      <c r="H116" s="681"/>
      <c r="I116" s="681"/>
    </row>
    <row r="117" spans="1:9" s="450" customFormat="1" ht="203.65" customHeight="1" x14ac:dyDescent="0.35">
      <c r="A117" s="681" t="s">
        <v>441</v>
      </c>
      <c r="B117" s="681"/>
      <c r="C117" s="681"/>
      <c r="D117" s="681"/>
      <c r="E117" s="681"/>
      <c r="F117" s="681"/>
      <c r="G117" s="681"/>
      <c r="H117" s="681"/>
      <c r="I117" s="681"/>
    </row>
    <row r="118" spans="1:9" s="450" customFormat="1" ht="115.9" customHeight="1" x14ac:dyDescent="0.35">
      <c r="A118" s="681" t="s">
        <v>442</v>
      </c>
      <c r="B118" s="681"/>
      <c r="C118" s="681"/>
      <c r="D118" s="681"/>
      <c r="E118" s="681"/>
      <c r="F118" s="681"/>
      <c r="G118" s="681"/>
      <c r="H118" s="681"/>
      <c r="I118" s="681"/>
    </row>
    <row r="119" spans="1:9" s="450" customFormat="1" ht="272.64999999999998" customHeight="1" x14ac:dyDescent="0.35">
      <c r="A119" s="681" t="s">
        <v>443</v>
      </c>
      <c r="B119" s="681"/>
      <c r="C119" s="681"/>
      <c r="D119" s="681"/>
      <c r="E119" s="681"/>
      <c r="F119" s="681"/>
      <c r="G119" s="681"/>
      <c r="H119" s="681"/>
      <c r="I119" s="681"/>
    </row>
    <row r="120" spans="1:9" s="450" customFormat="1" ht="160.9" customHeight="1" x14ac:dyDescent="0.35">
      <c r="A120" s="681" t="s">
        <v>444</v>
      </c>
      <c r="B120" s="681"/>
      <c r="C120" s="681"/>
      <c r="D120" s="681"/>
      <c r="E120" s="681"/>
      <c r="F120" s="681"/>
      <c r="G120" s="681"/>
      <c r="H120" s="681"/>
      <c r="I120" s="681"/>
    </row>
    <row r="121" spans="1:9" x14ac:dyDescent="0.35"/>
    <row r="122" spans="1:9" x14ac:dyDescent="0.35"/>
    <row r="123" spans="1:9" ht="14.65" hidden="1" customHeight="1" x14ac:dyDescent="0.35"/>
    <row r="124" spans="1:9" x14ac:dyDescent="0.35"/>
    <row r="125" spans="1:9" x14ac:dyDescent="0.35"/>
    <row r="126" spans="1:9" x14ac:dyDescent="0.35"/>
    <row r="127" spans="1:9" x14ac:dyDescent="0.35"/>
    <row r="128" spans="1:9" x14ac:dyDescent="0.35"/>
    <row r="129" x14ac:dyDescent="0.35"/>
    <row r="130" x14ac:dyDescent="0.35"/>
    <row r="131" x14ac:dyDescent="0.35"/>
    <row r="132" x14ac:dyDescent="0.35"/>
    <row r="135" x14ac:dyDescent="0.35"/>
    <row r="136" x14ac:dyDescent="0.35"/>
    <row r="137" x14ac:dyDescent="0.35"/>
    <row r="138" x14ac:dyDescent="0.35"/>
    <row r="139" x14ac:dyDescent="0.35"/>
    <row r="140" x14ac:dyDescent="0.35"/>
  </sheetData>
  <sheetProtection selectLockedCells="1" selectUnlockedCells="1"/>
  <mergeCells count="120">
    <mergeCell ref="A119:I119"/>
    <mergeCell ref="A120:I120"/>
    <mergeCell ref="A68:I68"/>
    <mergeCell ref="A77:I77"/>
    <mergeCell ref="A78:I78"/>
    <mergeCell ref="A79:I79"/>
    <mergeCell ref="A94:I94"/>
    <mergeCell ref="A93:I93"/>
    <mergeCell ref="A83:I83"/>
    <mergeCell ref="A84:I84"/>
    <mergeCell ref="A87:I87"/>
    <mergeCell ref="A118:I118"/>
    <mergeCell ref="A96:I96"/>
    <mergeCell ref="A98:I98"/>
    <mergeCell ref="A97:I97"/>
    <mergeCell ref="A113:I113"/>
    <mergeCell ref="A99:I99"/>
    <mergeCell ref="A107:I107"/>
    <mergeCell ref="A108:I108"/>
    <mergeCell ref="A109:I109"/>
    <mergeCell ref="A110:I110"/>
    <mergeCell ref="A111:I111"/>
    <mergeCell ref="A103:I103"/>
    <mergeCell ref="A104:I104"/>
    <mergeCell ref="A48:I48"/>
    <mergeCell ref="A49:I49"/>
    <mergeCell ref="A50:I50"/>
    <mergeCell ref="A51:I51"/>
    <mergeCell ref="A53:I53"/>
    <mergeCell ref="A92:I92"/>
    <mergeCell ref="A57:I57"/>
    <mergeCell ref="A89:I89"/>
    <mergeCell ref="A85:I85"/>
    <mergeCell ref="A81:I81"/>
    <mergeCell ref="A58:I58"/>
    <mergeCell ref="A116:I116"/>
    <mergeCell ref="A117:I117"/>
    <mergeCell ref="A114:I114"/>
    <mergeCell ref="A115:I115"/>
    <mergeCell ref="A34:I34"/>
    <mergeCell ref="A35:I35"/>
    <mergeCell ref="A36:I36"/>
    <mergeCell ref="A37:I37"/>
    <mergeCell ref="A88:I88"/>
    <mergeCell ref="A90:I90"/>
    <mergeCell ref="A91:I91"/>
    <mergeCell ref="A80:I80"/>
    <mergeCell ref="A82:I82"/>
    <mergeCell ref="A86:I86"/>
    <mergeCell ref="A52:I52"/>
    <mergeCell ref="A43:I43"/>
    <mergeCell ref="A44:I44"/>
    <mergeCell ref="A45:I45"/>
    <mergeCell ref="A54:I54"/>
    <mergeCell ref="A55:I55"/>
    <mergeCell ref="A56:I56"/>
    <mergeCell ref="A95:I95"/>
    <mergeCell ref="A47:I47"/>
    <mergeCell ref="A40:I40"/>
    <mergeCell ref="A25:I25"/>
    <mergeCell ref="A26:I26"/>
    <mergeCell ref="A27:I27"/>
    <mergeCell ref="A28:I28"/>
    <mergeCell ref="A22:I22"/>
    <mergeCell ref="A23:I23"/>
    <mergeCell ref="A41:I41"/>
    <mergeCell ref="A46:I46"/>
    <mergeCell ref="A29:I29"/>
    <mergeCell ref="A30:I30"/>
    <mergeCell ref="A32:I32"/>
    <mergeCell ref="A33:I33"/>
    <mergeCell ref="A31:I31"/>
    <mergeCell ref="A18:I18"/>
    <mergeCell ref="A19:I19"/>
    <mergeCell ref="A20:I20"/>
    <mergeCell ref="A21:I21"/>
    <mergeCell ref="A38:I38"/>
    <mergeCell ref="A5:I5"/>
    <mergeCell ref="A4:I4"/>
    <mergeCell ref="A76:I76"/>
    <mergeCell ref="A69:I69"/>
    <mergeCell ref="A70:I70"/>
    <mergeCell ref="A71:I71"/>
    <mergeCell ref="A72:I72"/>
    <mergeCell ref="A73:I73"/>
    <mergeCell ref="A59:I59"/>
    <mergeCell ref="A60:I60"/>
    <mergeCell ref="A61:I61"/>
    <mergeCell ref="A62:I62"/>
    <mergeCell ref="A63:I63"/>
    <mergeCell ref="A64:I64"/>
    <mergeCell ref="A65:I65"/>
    <mergeCell ref="A66:I66"/>
    <mergeCell ref="A67:I67"/>
    <mergeCell ref="A42:I42"/>
    <mergeCell ref="A39:I39"/>
    <mergeCell ref="A105:I105"/>
    <mergeCell ref="A106:I106"/>
    <mergeCell ref="A100:I100"/>
    <mergeCell ref="A101:I101"/>
    <mergeCell ref="A102:I102"/>
    <mergeCell ref="A112:I112"/>
    <mergeCell ref="A1:I1"/>
    <mergeCell ref="A75:I75"/>
    <mergeCell ref="A74:I74"/>
    <mergeCell ref="A2:I2"/>
    <mergeCell ref="A3:I3"/>
    <mergeCell ref="A6:I6"/>
    <mergeCell ref="A7:I7"/>
    <mergeCell ref="A8:I8"/>
    <mergeCell ref="A9:I9"/>
    <mergeCell ref="A10:I10"/>
    <mergeCell ref="A11:I11"/>
    <mergeCell ref="A12:I12"/>
    <mergeCell ref="A24:I24"/>
    <mergeCell ref="A13:I13"/>
    <mergeCell ref="A14:I14"/>
    <mergeCell ref="A15:I15"/>
    <mergeCell ref="A16:I16"/>
    <mergeCell ref="A17:I17"/>
  </mergeCells>
  <pageMargins left="0.7" right="0.7" top="0.75" bottom="0.75" header="0.3" footer="0.3"/>
  <pageSetup paperSize="9" firstPageNumber="12"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032F4-5191-4F43-BD78-71BDD6E8F303}">
  <sheetPr codeName="Sheet26">
    <tabColor rgb="FF92D050"/>
    <pageSetUpPr fitToPage="1"/>
  </sheetPr>
  <dimension ref="A1:J114"/>
  <sheetViews>
    <sheetView zoomScale="75" zoomScaleNormal="75" workbookViewId="0">
      <selection activeCell="Y13" sqref="Y13"/>
    </sheetView>
  </sheetViews>
  <sheetFormatPr defaultColWidth="8.54296875" defaultRowHeight="14.5" zeroHeight="1" outlineLevelCol="1" x14ac:dyDescent="0.35"/>
  <cols>
    <col min="1" max="1" width="4.26953125" style="4" customWidth="1" outlineLevel="1"/>
    <col min="2" max="9" width="9.54296875" style="4" customWidth="1" outlineLevel="1"/>
    <col min="10" max="10" width="8.54296875" style="4" customWidth="1"/>
    <col min="11" max="16384" width="8.54296875" style="4"/>
  </cols>
  <sheetData>
    <row r="1" spans="1:10" ht="21" customHeight="1" x14ac:dyDescent="0.35">
      <c r="A1" s="695" t="s">
        <v>445</v>
      </c>
      <c r="B1" s="695"/>
      <c r="C1" s="695"/>
      <c r="D1" s="695"/>
      <c r="E1" s="695"/>
      <c r="F1" s="695"/>
      <c r="G1" s="695"/>
      <c r="H1" s="695"/>
      <c r="I1" s="695"/>
      <c r="J1" s="455"/>
    </row>
    <row r="2" spans="1:10" ht="35.9" customHeight="1" x14ac:dyDescent="0.35">
      <c r="A2" s="519" t="s">
        <v>446</v>
      </c>
      <c r="B2" s="501"/>
      <c r="C2" s="501"/>
      <c r="D2" s="501"/>
      <c r="E2" s="501"/>
      <c r="F2" s="501"/>
      <c r="G2" s="501"/>
      <c r="H2" s="501"/>
      <c r="I2" s="501"/>
    </row>
    <row r="3" spans="1:10" ht="12" customHeight="1" x14ac:dyDescent="0.35">
      <c r="A3" s="696"/>
      <c r="B3" s="696"/>
      <c r="C3" s="696"/>
      <c r="D3" s="696"/>
      <c r="E3" s="696"/>
      <c r="F3" s="696"/>
      <c r="G3" s="696"/>
      <c r="H3" s="696"/>
      <c r="I3" s="696"/>
    </row>
    <row r="4" spans="1:10" ht="18" customHeight="1" x14ac:dyDescent="0.35">
      <c r="A4" s="693" t="s">
        <v>447</v>
      </c>
      <c r="B4" s="693"/>
      <c r="C4" s="693"/>
      <c r="D4" s="693"/>
      <c r="E4" s="693"/>
      <c r="F4" s="693"/>
      <c r="G4" s="693"/>
      <c r="H4" s="693"/>
      <c r="I4" s="693"/>
    </row>
    <row r="5" spans="1:10" ht="33" customHeight="1" x14ac:dyDescent="0.35">
      <c r="A5" s="565" t="s">
        <v>448</v>
      </c>
      <c r="B5" s="565"/>
      <c r="C5" s="565"/>
      <c r="D5" s="565"/>
      <c r="E5" s="565"/>
      <c r="F5" s="565"/>
      <c r="G5" s="565"/>
      <c r="H5" s="565"/>
      <c r="I5" s="565"/>
      <c r="J5" s="28"/>
    </row>
    <row r="6" spans="1:10" ht="46.9" customHeight="1" x14ac:dyDescent="0.35">
      <c r="A6" s="458"/>
      <c r="B6" s="565" t="s">
        <v>449</v>
      </c>
      <c r="C6" s="565"/>
      <c r="D6" s="565"/>
      <c r="E6" s="565"/>
      <c r="F6" s="565"/>
      <c r="G6" s="565"/>
      <c r="H6" s="565"/>
      <c r="I6" s="565"/>
      <c r="J6" s="28"/>
    </row>
    <row r="7" spans="1:10" ht="12" customHeight="1" x14ac:dyDescent="0.35">
      <c r="A7" s="694"/>
      <c r="B7" s="694"/>
      <c r="C7" s="694"/>
      <c r="D7" s="694"/>
      <c r="E7" s="694"/>
      <c r="F7" s="694"/>
      <c r="G7" s="694"/>
      <c r="H7" s="694"/>
      <c r="I7" s="694"/>
    </row>
    <row r="8" spans="1:10" ht="14.65" customHeight="1" x14ac:dyDescent="0.35">
      <c r="A8" s="693" t="s">
        <v>450</v>
      </c>
      <c r="B8" s="693"/>
      <c r="C8" s="693"/>
      <c r="D8" s="693"/>
      <c r="E8" s="693"/>
      <c r="F8" s="693"/>
      <c r="G8" s="693"/>
      <c r="H8" s="693"/>
      <c r="I8" s="693"/>
    </row>
    <row r="9" spans="1:10" ht="35.65" customHeight="1" x14ac:dyDescent="0.35">
      <c r="A9" s="681" t="s">
        <v>451</v>
      </c>
      <c r="B9" s="565"/>
      <c r="C9" s="565"/>
      <c r="D9" s="565"/>
      <c r="E9" s="565"/>
      <c r="F9" s="565"/>
      <c r="G9" s="565"/>
      <c r="H9" s="565"/>
      <c r="I9" s="565"/>
    </row>
    <row r="10" spans="1:10" ht="34.5" customHeight="1" x14ac:dyDescent="0.35">
      <c r="A10" s="458"/>
      <c r="B10" s="565" t="s">
        <v>452</v>
      </c>
      <c r="C10" s="565"/>
      <c r="D10" s="565"/>
      <c r="E10" s="565"/>
      <c r="F10" s="565"/>
      <c r="G10" s="565"/>
      <c r="H10" s="565"/>
      <c r="I10" s="565"/>
      <c r="J10" s="28"/>
    </row>
    <row r="11" spans="1:10" s="450" customFormat="1" ht="14.65" customHeight="1" x14ac:dyDescent="0.35">
      <c r="A11" s="692"/>
      <c r="B11" s="692"/>
      <c r="C11" s="692"/>
      <c r="D11" s="692"/>
      <c r="E11" s="692"/>
      <c r="F11" s="692"/>
      <c r="G11" s="692"/>
      <c r="H11" s="692"/>
      <c r="I11" s="692"/>
      <c r="J11" s="451"/>
    </row>
    <row r="12" spans="1:10" s="450" customFormat="1" ht="17.649999999999999" customHeight="1" x14ac:dyDescent="0.35">
      <c r="A12" s="691" t="s">
        <v>453</v>
      </c>
      <c r="B12" s="691"/>
      <c r="C12" s="691"/>
      <c r="D12" s="691"/>
      <c r="E12" s="691"/>
      <c r="F12" s="691"/>
      <c r="G12" s="691"/>
      <c r="H12" s="691"/>
      <c r="I12" s="691"/>
      <c r="J12" s="451"/>
    </row>
    <row r="13" spans="1:10" s="450" customFormat="1" ht="217.9" customHeight="1" x14ac:dyDescent="0.35">
      <c r="A13" s="692" t="s">
        <v>454</v>
      </c>
      <c r="B13" s="692"/>
      <c r="C13" s="692"/>
      <c r="D13" s="692"/>
      <c r="E13" s="692"/>
      <c r="F13" s="692"/>
      <c r="G13" s="692"/>
      <c r="H13" s="692"/>
      <c r="I13" s="692"/>
      <c r="J13" s="451"/>
    </row>
    <row r="14" spans="1:10" s="38" customFormat="1" ht="15" customHeight="1" x14ac:dyDescent="0.35">
      <c r="A14" s="4"/>
      <c r="B14" s="4"/>
      <c r="C14" s="4"/>
      <c r="D14" s="4"/>
      <c r="E14" s="4"/>
      <c r="F14" s="4"/>
      <c r="G14" s="4"/>
      <c r="H14" s="4"/>
      <c r="I14" s="4"/>
      <c r="J14" s="4"/>
    </row>
    <row r="15" spans="1:10" s="38" customFormat="1" ht="15" customHeight="1" x14ac:dyDescent="0.35">
      <c r="A15" s="4"/>
      <c r="B15" s="4"/>
      <c r="C15" s="4"/>
      <c r="D15" s="4"/>
      <c r="E15" s="4"/>
      <c r="F15" s="4"/>
      <c r="G15" s="4"/>
      <c r="H15" s="4"/>
      <c r="I15" s="4"/>
      <c r="J15" s="4"/>
    </row>
    <row r="16" spans="1:10" ht="15" customHeight="1" x14ac:dyDescent="0.35"/>
    <row r="17" ht="15" customHeight="1"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sheetData>
  <sheetProtection selectLockedCells="1" selectUnlockedCells="1"/>
  <mergeCells count="13">
    <mergeCell ref="A1:I1"/>
    <mergeCell ref="A3:I3"/>
    <mergeCell ref="B6:I6"/>
    <mergeCell ref="B10:I10"/>
    <mergeCell ref="A11:I11"/>
    <mergeCell ref="A12:I12"/>
    <mergeCell ref="A13:I13"/>
    <mergeCell ref="A9:I9"/>
    <mergeCell ref="A2:I2"/>
    <mergeCell ref="A4:I4"/>
    <mergeCell ref="A5:I5"/>
    <mergeCell ref="A7:I7"/>
    <mergeCell ref="A8:I8"/>
  </mergeCells>
  <pageMargins left="0.7" right="0.7" top="0.75" bottom="0.75" header="0.3" footer="0.3"/>
  <pageSetup paperSize="9" firstPageNumber="12"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F0B29-CF74-4CCC-83FA-6C517E21218B}">
  <sheetPr codeName="Sheet9"/>
  <dimension ref="A1:S295"/>
  <sheetViews>
    <sheetView topLeftCell="F1" zoomScale="75" zoomScaleNormal="75" workbookViewId="0">
      <selection activeCell="AE34" sqref="AE34"/>
    </sheetView>
  </sheetViews>
  <sheetFormatPr defaultColWidth="8.54296875" defaultRowHeight="14.5" outlineLevelCol="1" x14ac:dyDescent="0.35"/>
  <cols>
    <col min="1" max="1" width="29.54296875" hidden="1" customWidth="1"/>
    <col min="2" max="5" width="9.453125" hidden="1" customWidth="1"/>
    <col min="6" max="6" width="4" customWidth="1"/>
    <col min="7" max="7" width="27" customWidth="1" outlineLevel="1"/>
    <col min="8" max="8" width="14.54296875" customWidth="1" outlineLevel="1"/>
    <col min="9" max="9" width="16.54296875" customWidth="1" outlineLevel="1"/>
    <col min="10" max="10" width="22" customWidth="1" outlineLevel="1"/>
    <col min="11" max="12" width="9.453125" customWidth="1" outlineLevel="1"/>
    <col min="13" max="13" width="8.54296875" customWidth="1"/>
    <col min="14" max="17" width="8.54296875" hidden="1" customWidth="1"/>
    <col min="18" max="18" width="16.453125" hidden="1" customWidth="1"/>
    <col min="19" max="19" width="8.54296875" hidden="1" customWidth="1"/>
    <col min="20" max="152" width="8.54296875" customWidth="1"/>
  </cols>
  <sheetData>
    <row r="1" spans="1:19" x14ac:dyDescent="0.35">
      <c r="A1" s="6" t="s">
        <v>455</v>
      </c>
      <c r="C1" t="s">
        <v>331</v>
      </c>
      <c r="G1" s="698" t="s">
        <v>456</v>
      </c>
      <c r="H1" s="698"/>
      <c r="I1" s="698"/>
      <c r="J1" s="698"/>
      <c r="K1" s="698"/>
      <c r="L1" s="698"/>
    </row>
    <row r="2" spans="1:19" ht="15" thickBot="1" x14ac:dyDescent="0.4">
      <c r="A2" t="s">
        <v>457</v>
      </c>
      <c r="C2" t="s">
        <v>458</v>
      </c>
      <c r="P2" t="s">
        <v>18</v>
      </c>
    </row>
    <row r="3" spans="1:19" x14ac:dyDescent="0.35">
      <c r="A3" t="s">
        <v>459</v>
      </c>
      <c r="C3" t="s">
        <v>460</v>
      </c>
      <c r="H3" s="20" t="s">
        <v>461</v>
      </c>
      <c r="I3" s="20" t="s">
        <v>462</v>
      </c>
      <c r="J3" s="6" t="s">
        <v>463</v>
      </c>
      <c r="L3" s="699" t="e" cm="1">
        <f t="array" ref="L3">_xlfn.IFS(AND(K14&gt;=4,K14&lt;=6),"LOW",AND(K14&gt;=7,K14&lt;=9),"AVERAGE",K14&gt;=10,"HIGH")</f>
        <v>#N/A</v>
      </c>
      <c r="P3" t="s">
        <v>253</v>
      </c>
    </row>
    <row r="4" spans="1:19" x14ac:dyDescent="0.35">
      <c r="H4" s="472"/>
      <c r="I4" s="472"/>
      <c r="L4" s="700"/>
      <c r="P4" t="s">
        <v>256</v>
      </c>
    </row>
    <row r="5" spans="1:19" ht="15" customHeight="1" x14ac:dyDescent="0.35">
      <c r="A5" t="s">
        <v>464</v>
      </c>
      <c r="C5" t="s">
        <v>465</v>
      </c>
      <c r="G5" s="6" t="s">
        <v>466</v>
      </c>
      <c r="H5" s="472" t="e" cm="1">
        <f t="array" ref="H5">_xlfn.IFS(IDF!S63&gt;=4,"LOW",AND(IDF!S63&lt;=3,IDF!S63&gt;2),"AVERAGE",IDF!S63&lt;=2,"HIGH")</f>
        <v>#N/A</v>
      </c>
      <c r="I5" s="472" t="s">
        <v>18</v>
      </c>
      <c r="J5" s="13" t="e" cm="1">
        <f t="array" ref="J5">_xlfn.IFS(AND(H5="HIGH",I5="HIGH"),"HIGH",AND(H5="HIGH",I5="AVERAGE"),"AVERAGE",AND(H5="HIGH",I5="LOW"),"LOW",AND(H5="AVERAGE",I5="HIGH"),"HIGH",AND(H5="AVERAGE",I5="AVERAGE"),"AVERAGE",AND(H5="AVERAGE",I5="LOW"),"LOW",AND(H5="LOW",I5="HIGH"),"AVERAGE",AND(H5="LOW",I5="AVERAGE"),"LOW",AND(H5="LOW",I5="LOW"),"LOW")</f>
        <v>#N/A</v>
      </c>
      <c r="K5" t="e" cm="1">
        <f t="array" ref="K5">_xlfn.IFS(J5="HIGH",3,J5="AVERAGE",2,J5="LOW",1)</f>
        <v>#N/A</v>
      </c>
      <c r="L5" s="700"/>
      <c r="P5" t="s">
        <v>467</v>
      </c>
    </row>
    <row r="6" spans="1:19" x14ac:dyDescent="0.35">
      <c r="A6" t="s">
        <v>468</v>
      </c>
      <c r="G6" s="6"/>
      <c r="H6" s="472"/>
      <c r="I6" s="472"/>
      <c r="J6" s="13"/>
      <c r="L6" s="700"/>
      <c r="P6" t="s">
        <v>469</v>
      </c>
    </row>
    <row r="7" spans="1:19" x14ac:dyDescent="0.35">
      <c r="A7" t="s">
        <v>470</v>
      </c>
      <c r="C7" t="s">
        <v>18</v>
      </c>
      <c r="G7" s="6" t="s">
        <v>471</v>
      </c>
      <c r="H7" s="472" t="e" cm="1">
        <f t="array" ref="H7">_xlfn.IFS(IDF!T76&gt;=7,"LOW",AND(IDF!T76&lt;=6,IDF!T76&gt;=4),"AVERAGE",IDF!T76&lt;=3,"HIGH")</f>
        <v>#N/A</v>
      </c>
      <c r="I7" s="472" t="s">
        <v>18</v>
      </c>
      <c r="J7" s="13" t="e" cm="1">
        <f t="array" ref="J7">_xlfn.IFS(AND(H7="HIGH",I7="HIGH"),"HIGH",AND(H7="HIGH",I7="AVERAGE"),"AVERAGE",AND(H7="HIGH",I7="LOW"),"LOW",AND(H7="AVERAGE",I7="HIGH"),"HIGH",AND(H7="AVERAGE",I7="AVERAGE"),"AVERAGE",AND(H7="AVERAGE",I7="LOW"),"LOW",AND(H7="LOW",I7="HIGH"),"AVERAGE",AND(H7="LOW",I7="AVERAGE"),"LOW",AND(H7="LOW",I7="LOW"),"LOW")</f>
        <v>#N/A</v>
      </c>
      <c r="K7" t="e" cm="1">
        <f t="array" ref="K7">_xlfn.IFS(J7="HIGH",3,J7="AVERAGE",2,J7="LOW",1)</f>
        <v>#N/A</v>
      </c>
      <c r="L7" s="700"/>
      <c r="P7" t="s">
        <v>472</v>
      </c>
    </row>
    <row r="8" spans="1:19" x14ac:dyDescent="0.35">
      <c r="A8" t="s">
        <v>473</v>
      </c>
      <c r="C8" t="s">
        <v>474</v>
      </c>
      <c r="G8" s="6"/>
      <c r="H8" s="472"/>
      <c r="I8" s="472"/>
      <c r="J8" s="13"/>
      <c r="L8" s="700"/>
      <c r="P8" t="s">
        <v>475</v>
      </c>
    </row>
    <row r="9" spans="1:19" x14ac:dyDescent="0.35">
      <c r="A9" t="s">
        <v>476</v>
      </c>
      <c r="C9" t="s">
        <v>477</v>
      </c>
      <c r="G9" s="6" t="s">
        <v>478</v>
      </c>
      <c r="H9" s="472" t="e" cm="1">
        <f t="array" ref="H9">_xlfn.IFS(IDF!T92&gt;=3,"LOW",IDF!T92=2,"AVERAGE",IDF!T92&lt;=1,"HIGH")</f>
        <v>#N/A</v>
      </c>
      <c r="I9" s="472" t="s">
        <v>18</v>
      </c>
      <c r="J9" s="13" t="e" cm="1">
        <f t="array" ref="J9">_xlfn.IFS(AND(H9="HIGH",I9="HIGH"),"HIGH",AND(H9="HIGH",I9="AVERAGE"),"AVERAGE",AND(H9="HIGH",I9="LOW"),"LOW",AND(H9="AVERAGE",I9="HIGH"),"HIGH",AND(H9="AVERAGE",I9="AVERAGE"),"AVERAGE",AND(H9="AVERAGE",I9="LOW"),"LOW",AND(H9="LOW",I9="HIGH"),"AVERAGE",AND(H9="LOW",I9="AVERAGE"),"LOW",AND(H9="LOW",I9="LOW"),"LOW")</f>
        <v>#N/A</v>
      </c>
      <c r="K9" t="e" cm="1">
        <f t="array" ref="K9">_xlfn.IFS(J9="HIGH",3,J9="AVERAGE",2,J9="LOW",1)</f>
        <v>#N/A</v>
      </c>
      <c r="L9" s="700"/>
      <c r="P9" t="s">
        <v>18</v>
      </c>
    </row>
    <row r="10" spans="1:19" x14ac:dyDescent="0.35">
      <c r="A10" t="s">
        <v>315</v>
      </c>
      <c r="C10" t="s">
        <v>479</v>
      </c>
      <c r="G10" s="6"/>
      <c r="H10" s="472"/>
      <c r="I10" s="472"/>
      <c r="L10" s="700"/>
      <c r="P10" t="s">
        <v>271</v>
      </c>
    </row>
    <row r="11" spans="1:19" ht="15" thickBot="1" x14ac:dyDescent="0.4">
      <c r="A11" t="s">
        <v>480</v>
      </c>
      <c r="G11" s="6" t="s">
        <v>481</v>
      </c>
      <c r="H11" s="697" t="s">
        <v>479</v>
      </c>
      <c r="I11" s="697"/>
      <c r="K11" cm="1">
        <f t="array" ref="K11">_xlfn.IFS(H11="HIGH",3,H11="AVERAGE",2,H11="LOW",1)</f>
        <v>3</v>
      </c>
      <c r="L11" s="701"/>
      <c r="P11" t="s">
        <v>482</v>
      </c>
    </row>
    <row r="12" spans="1:19" x14ac:dyDescent="0.35">
      <c r="A12" t="s">
        <v>483</v>
      </c>
      <c r="P12" t="s">
        <v>484</v>
      </c>
    </row>
    <row r="13" spans="1:19" x14ac:dyDescent="0.35">
      <c r="A13" t="s">
        <v>485</v>
      </c>
    </row>
    <row r="14" spans="1:19" hidden="1" x14ac:dyDescent="0.35">
      <c r="A14" t="s">
        <v>486</v>
      </c>
      <c r="K14" t="e">
        <f>SUM(K5:K11)</f>
        <v>#N/A</v>
      </c>
    </row>
    <row r="15" spans="1:19" x14ac:dyDescent="0.35">
      <c r="C15" t="s">
        <v>487</v>
      </c>
      <c r="P15" t="s">
        <v>18</v>
      </c>
      <c r="S15" t="s">
        <v>18</v>
      </c>
    </row>
    <row r="16" spans="1:19" x14ac:dyDescent="0.35">
      <c r="C16" t="s">
        <v>488</v>
      </c>
      <c r="P16" t="s">
        <v>489</v>
      </c>
      <c r="S16" t="s">
        <v>490</v>
      </c>
    </row>
    <row r="17" spans="1:19" x14ac:dyDescent="0.35">
      <c r="A17" t="s">
        <v>491</v>
      </c>
      <c r="C17" t="s">
        <v>492</v>
      </c>
      <c r="J17" t="s">
        <v>493</v>
      </c>
      <c r="P17" t="s">
        <v>494</v>
      </c>
      <c r="S17" t="s">
        <v>495</v>
      </c>
    </row>
    <row r="18" spans="1:19" x14ac:dyDescent="0.35">
      <c r="A18" t="s">
        <v>496</v>
      </c>
      <c r="C18" t="s">
        <v>497</v>
      </c>
      <c r="P18" t="s">
        <v>498</v>
      </c>
    </row>
    <row r="19" spans="1:19" x14ac:dyDescent="0.35">
      <c r="A19" t="s">
        <v>499</v>
      </c>
      <c r="C19" t="s">
        <v>500</v>
      </c>
      <c r="P19" t="s">
        <v>501</v>
      </c>
    </row>
    <row r="20" spans="1:19" x14ac:dyDescent="0.35">
      <c r="A20" t="s">
        <v>502</v>
      </c>
      <c r="C20" t="s">
        <v>503</v>
      </c>
      <c r="G20" s="698" t="s">
        <v>504</v>
      </c>
      <c r="H20" s="698"/>
      <c r="I20" s="698"/>
      <c r="J20" s="698"/>
      <c r="K20" s="698"/>
      <c r="L20" s="698"/>
      <c r="P20" t="s">
        <v>475</v>
      </c>
    </row>
    <row r="21" spans="1:19" x14ac:dyDescent="0.35">
      <c r="A21" t="s">
        <v>505</v>
      </c>
    </row>
    <row r="22" spans="1:19" x14ac:dyDescent="0.35">
      <c r="A22" t="s">
        <v>506</v>
      </c>
      <c r="G22" t="s">
        <v>507</v>
      </c>
      <c r="P22" t="s">
        <v>71</v>
      </c>
    </row>
    <row r="24" spans="1:19" x14ac:dyDescent="0.35">
      <c r="A24" t="s">
        <v>508</v>
      </c>
      <c r="G24" t="s">
        <v>509</v>
      </c>
    </row>
    <row r="25" spans="1:19" x14ac:dyDescent="0.35">
      <c r="A25" t="s">
        <v>510</v>
      </c>
      <c r="P25" t="s">
        <v>18</v>
      </c>
    </row>
    <row r="26" spans="1:19" x14ac:dyDescent="0.35">
      <c r="A26" t="s">
        <v>506</v>
      </c>
      <c r="G26" t="s">
        <v>511</v>
      </c>
      <c r="P26" t="s">
        <v>71</v>
      </c>
    </row>
    <row r="27" spans="1:19" x14ac:dyDescent="0.35">
      <c r="A27" t="s">
        <v>512</v>
      </c>
      <c r="P27" t="s">
        <v>72</v>
      </c>
    </row>
    <row r="28" spans="1:19" x14ac:dyDescent="0.35">
      <c r="A28" t="s">
        <v>513</v>
      </c>
      <c r="G28" t="s">
        <v>514</v>
      </c>
    </row>
    <row r="29" spans="1:19" x14ac:dyDescent="0.35">
      <c r="A29" t="s">
        <v>515</v>
      </c>
      <c r="P29" t="s">
        <v>487</v>
      </c>
    </row>
    <row r="30" spans="1:19" x14ac:dyDescent="0.35">
      <c r="A30" t="s">
        <v>516</v>
      </c>
      <c r="P30" t="s">
        <v>517</v>
      </c>
    </row>
    <row r="31" spans="1:19" x14ac:dyDescent="0.35">
      <c r="A31" t="s">
        <v>518</v>
      </c>
      <c r="P31" t="s">
        <v>519</v>
      </c>
    </row>
    <row r="32" spans="1:19" x14ac:dyDescent="0.35">
      <c r="A32" t="s">
        <v>520</v>
      </c>
    </row>
    <row r="33" spans="1:18" x14ac:dyDescent="0.35">
      <c r="A33" t="s">
        <v>521</v>
      </c>
      <c r="P33" t="s">
        <v>522</v>
      </c>
    </row>
    <row r="34" spans="1:18" x14ac:dyDescent="0.35">
      <c r="A34" t="s">
        <v>523</v>
      </c>
      <c r="P34" t="s">
        <v>190</v>
      </c>
      <c r="R34" t="s">
        <v>190</v>
      </c>
    </row>
    <row r="35" spans="1:18" x14ac:dyDescent="0.35">
      <c r="A35" t="s">
        <v>524</v>
      </c>
      <c r="P35" t="s">
        <v>464</v>
      </c>
      <c r="R35" t="s">
        <v>525</v>
      </c>
    </row>
    <row r="36" spans="1:18" x14ac:dyDescent="0.35">
      <c r="A36" t="s">
        <v>526</v>
      </c>
      <c r="P36" t="s">
        <v>527</v>
      </c>
      <c r="R36" t="s">
        <v>528</v>
      </c>
    </row>
    <row r="37" spans="1:18" x14ac:dyDescent="0.35">
      <c r="A37" t="s">
        <v>529</v>
      </c>
      <c r="P37" t="s">
        <v>530</v>
      </c>
      <c r="R37" t="s">
        <v>531</v>
      </c>
    </row>
    <row r="38" spans="1:18" x14ac:dyDescent="0.35">
      <c r="A38" t="s">
        <v>532</v>
      </c>
      <c r="P38" t="s">
        <v>468</v>
      </c>
      <c r="R38" t="s">
        <v>533</v>
      </c>
    </row>
    <row r="39" spans="1:18" x14ac:dyDescent="0.35">
      <c r="A39" t="s">
        <v>534</v>
      </c>
      <c r="P39" t="s">
        <v>470</v>
      </c>
      <c r="R39" t="s">
        <v>535</v>
      </c>
    </row>
    <row r="40" spans="1:18" x14ac:dyDescent="0.35">
      <c r="A40" t="s">
        <v>536</v>
      </c>
      <c r="P40" t="s">
        <v>473</v>
      </c>
      <c r="R40" t="s">
        <v>537</v>
      </c>
    </row>
    <row r="41" spans="1:18" x14ac:dyDescent="0.35">
      <c r="A41" t="s">
        <v>538</v>
      </c>
      <c r="P41" t="s">
        <v>539</v>
      </c>
      <c r="R41" t="s">
        <v>540</v>
      </c>
    </row>
    <row r="42" spans="1:18" x14ac:dyDescent="0.35">
      <c r="A42" t="s">
        <v>541</v>
      </c>
      <c r="P42" t="s">
        <v>486</v>
      </c>
      <c r="R42" t="s">
        <v>542</v>
      </c>
    </row>
    <row r="43" spans="1:18" x14ac:dyDescent="0.35">
      <c r="A43" t="s">
        <v>543</v>
      </c>
      <c r="P43" t="s">
        <v>544</v>
      </c>
      <c r="R43" t="s">
        <v>545</v>
      </c>
    </row>
    <row r="44" spans="1:18" x14ac:dyDescent="0.35">
      <c r="A44" t="s">
        <v>546</v>
      </c>
      <c r="P44" t="s">
        <v>547</v>
      </c>
      <c r="R44" t="s">
        <v>548</v>
      </c>
    </row>
    <row r="45" spans="1:18" x14ac:dyDescent="0.35">
      <c r="A45" t="s">
        <v>549</v>
      </c>
      <c r="P45" t="s">
        <v>550</v>
      </c>
    </row>
    <row r="46" spans="1:18" x14ac:dyDescent="0.35">
      <c r="A46" t="s">
        <v>551</v>
      </c>
      <c r="P46" t="s">
        <v>480</v>
      </c>
      <c r="R46" t="s">
        <v>552</v>
      </c>
    </row>
    <row r="47" spans="1:18" x14ac:dyDescent="0.35">
      <c r="A47" t="s">
        <v>553</v>
      </c>
      <c r="P47" t="s">
        <v>190</v>
      </c>
    </row>
    <row r="48" spans="1:18" x14ac:dyDescent="0.35">
      <c r="A48" t="s">
        <v>554</v>
      </c>
      <c r="P48" t="s">
        <v>555</v>
      </c>
    </row>
    <row r="49" spans="1:16" x14ac:dyDescent="0.35">
      <c r="A49" t="s">
        <v>556</v>
      </c>
      <c r="P49" t="s">
        <v>557</v>
      </c>
    </row>
    <row r="50" spans="1:16" x14ac:dyDescent="0.35">
      <c r="A50" t="s">
        <v>558</v>
      </c>
      <c r="P50" t="s">
        <v>559</v>
      </c>
    </row>
    <row r="51" spans="1:16" x14ac:dyDescent="0.35">
      <c r="A51" t="s">
        <v>560</v>
      </c>
      <c r="P51" t="s">
        <v>561</v>
      </c>
    </row>
    <row r="52" spans="1:16" x14ac:dyDescent="0.35">
      <c r="A52" t="s">
        <v>562</v>
      </c>
    </row>
    <row r="53" spans="1:16" x14ac:dyDescent="0.35">
      <c r="A53" t="s">
        <v>563</v>
      </c>
    </row>
    <row r="54" spans="1:16" x14ac:dyDescent="0.35">
      <c r="A54" t="s">
        <v>564</v>
      </c>
    </row>
    <row r="55" spans="1:16" x14ac:dyDescent="0.35">
      <c r="A55" t="s">
        <v>565</v>
      </c>
    </row>
    <row r="56" spans="1:16" x14ac:dyDescent="0.35">
      <c r="A56" t="s">
        <v>566</v>
      </c>
    </row>
    <row r="57" spans="1:16" x14ac:dyDescent="0.35">
      <c r="A57" t="s">
        <v>567</v>
      </c>
    </row>
    <row r="58" spans="1:16" x14ac:dyDescent="0.35">
      <c r="A58" t="s">
        <v>568</v>
      </c>
    </row>
    <row r="59" spans="1:16" x14ac:dyDescent="0.35">
      <c r="A59" t="s">
        <v>569</v>
      </c>
    </row>
    <row r="60" spans="1:16" x14ac:dyDescent="0.35">
      <c r="A60" t="s">
        <v>570</v>
      </c>
    </row>
    <row r="61" spans="1:16" x14ac:dyDescent="0.35">
      <c r="A61" t="s">
        <v>571</v>
      </c>
    </row>
    <row r="62" spans="1:16" x14ac:dyDescent="0.35">
      <c r="A62" t="s">
        <v>572</v>
      </c>
    </row>
    <row r="63" spans="1:16" x14ac:dyDescent="0.35">
      <c r="A63" t="s">
        <v>573</v>
      </c>
    </row>
    <row r="64" spans="1:16" x14ac:dyDescent="0.35">
      <c r="A64" t="s">
        <v>574</v>
      </c>
    </row>
    <row r="65" spans="1:1" x14ac:dyDescent="0.35">
      <c r="A65" t="s">
        <v>575</v>
      </c>
    </row>
    <row r="66" spans="1:1" x14ac:dyDescent="0.35">
      <c r="A66" t="s">
        <v>576</v>
      </c>
    </row>
    <row r="67" spans="1:1" x14ac:dyDescent="0.35">
      <c r="A67" t="s">
        <v>577</v>
      </c>
    </row>
    <row r="68" spans="1:1" x14ac:dyDescent="0.35">
      <c r="A68" t="s">
        <v>578</v>
      </c>
    </row>
    <row r="72" spans="1:1" x14ac:dyDescent="0.35">
      <c r="A72" t="s">
        <v>579</v>
      </c>
    </row>
    <row r="73" spans="1:1" x14ac:dyDescent="0.35">
      <c r="A73" t="s">
        <v>580</v>
      </c>
    </row>
    <row r="74" spans="1:1" x14ac:dyDescent="0.35">
      <c r="A74" t="s">
        <v>581</v>
      </c>
    </row>
    <row r="75" spans="1:1" x14ac:dyDescent="0.35">
      <c r="A75" t="s">
        <v>582</v>
      </c>
    </row>
    <row r="76" spans="1:1" x14ac:dyDescent="0.35">
      <c r="A76" t="s">
        <v>583</v>
      </c>
    </row>
    <row r="77" spans="1:1" x14ac:dyDescent="0.35">
      <c r="A77" t="s">
        <v>584</v>
      </c>
    </row>
    <row r="78" spans="1:1" x14ac:dyDescent="0.35">
      <c r="A78" t="s">
        <v>585</v>
      </c>
    </row>
    <row r="79" spans="1:1" x14ac:dyDescent="0.35">
      <c r="A79" t="s">
        <v>586</v>
      </c>
    </row>
    <row r="80" spans="1:1" x14ac:dyDescent="0.35">
      <c r="A80" t="s">
        <v>587</v>
      </c>
    </row>
    <row r="81" spans="1:1" x14ac:dyDescent="0.35">
      <c r="A81" t="s">
        <v>588</v>
      </c>
    </row>
    <row r="82" spans="1:1" x14ac:dyDescent="0.35">
      <c r="A82" t="s">
        <v>589</v>
      </c>
    </row>
    <row r="83" spans="1:1" x14ac:dyDescent="0.35">
      <c r="A83" t="s">
        <v>590</v>
      </c>
    </row>
    <row r="84" spans="1:1" x14ac:dyDescent="0.35">
      <c r="A84" t="s">
        <v>591</v>
      </c>
    </row>
    <row r="85" spans="1:1" x14ac:dyDescent="0.35">
      <c r="A85" t="s">
        <v>592</v>
      </c>
    </row>
    <row r="86" spans="1:1" x14ac:dyDescent="0.35">
      <c r="A86" t="s">
        <v>593</v>
      </c>
    </row>
    <row r="87" spans="1:1" x14ac:dyDescent="0.35">
      <c r="A87" t="s">
        <v>594</v>
      </c>
    </row>
    <row r="88" spans="1:1" x14ac:dyDescent="0.35">
      <c r="A88" t="s">
        <v>595</v>
      </c>
    </row>
    <row r="89" spans="1:1" x14ac:dyDescent="0.35">
      <c r="A89" t="s">
        <v>596</v>
      </c>
    </row>
    <row r="90" spans="1:1" x14ac:dyDescent="0.35">
      <c r="A90" t="s">
        <v>597</v>
      </c>
    </row>
    <row r="91" spans="1:1" x14ac:dyDescent="0.35">
      <c r="A91" t="s">
        <v>598</v>
      </c>
    </row>
    <row r="92" spans="1:1" x14ac:dyDescent="0.35">
      <c r="A92" t="s">
        <v>599</v>
      </c>
    </row>
    <row r="93" spans="1:1" x14ac:dyDescent="0.35">
      <c r="A93" t="s">
        <v>600</v>
      </c>
    </row>
    <row r="94" spans="1:1" x14ac:dyDescent="0.35">
      <c r="A94" t="s">
        <v>601</v>
      </c>
    </row>
    <row r="95" spans="1:1" x14ac:dyDescent="0.35">
      <c r="A95" t="s">
        <v>602</v>
      </c>
    </row>
    <row r="96" spans="1:1" x14ac:dyDescent="0.35">
      <c r="A96" t="s">
        <v>603</v>
      </c>
    </row>
    <row r="97" spans="1:1" x14ac:dyDescent="0.35">
      <c r="A97" t="s">
        <v>604</v>
      </c>
    </row>
    <row r="98" spans="1:1" x14ac:dyDescent="0.35">
      <c r="A98" t="s">
        <v>605</v>
      </c>
    </row>
    <row r="99" spans="1:1" x14ac:dyDescent="0.35">
      <c r="A99" t="s">
        <v>606</v>
      </c>
    </row>
    <row r="100" spans="1:1" x14ac:dyDescent="0.35">
      <c r="A100" t="s">
        <v>607</v>
      </c>
    </row>
    <row r="101" spans="1:1" x14ac:dyDescent="0.35">
      <c r="A101" t="s">
        <v>608</v>
      </c>
    </row>
    <row r="102" spans="1:1" x14ac:dyDescent="0.35">
      <c r="A102" t="s">
        <v>609</v>
      </c>
    </row>
    <row r="103" spans="1:1" x14ac:dyDescent="0.35">
      <c r="A103" t="s">
        <v>610</v>
      </c>
    </row>
    <row r="104" spans="1:1" x14ac:dyDescent="0.35">
      <c r="A104" t="s">
        <v>611</v>
      </c>
    </row>
    <row r="105" spans="1:1" x14ac:dyDescent="0.35">
      <c r="A105" t="s">
        <v>612</v>
      </c>
    </row>
    <row r="106" spans="1:1" x14ac:dyDescent="0.35">
      <c r="A106" t="s">
        <v>613</v>
      </c>
    </row>
    <row r="107" spans="1:1" x14ac:dyDescent="0.35">
      <c r="A107" t="s">
        <v>614</v>
      </c>
    </row>
    <row r="108" spans="1:1" x14ac:dyDescent="0.35">
      <c r="A108" t="s">
        <v>615</v>
      </c>
    </row>
    <row r="109" spans="1:1" x14ac:dyDescent="0.35">
      <c r="A109" t="s">
        <v>616</v>
      </c>
    </row>
    <row r="110" spans="1:1" x14ac:dyDescent="0.35">
      <c r="A110" t="s">
        <v>617</v>
      </c>
    </row>
    <row r="111" spans="1:1" x14ac:dyDescent="0.35">
      <c r="A111" t="s">
        <v>618</v>
      </c>
    </row>
    <row r="112" spans="1:1" x14ac:dyDescent="0.35">
      <c r="A112" t="s">
        <v>619</v>
      </c>
    </row>
    <row r="113" spans="1:1" x14ac:dyDescent="0.35">
      <c r="A113" t="s">
        <v>620</v>
      </c>
    </row>
    <row r="114" spans="1:1" x14ac:dyDescent="0.35">
      <c r="A114" t="s">
        <v>621</v>
      </c>
    </row>
    <row r="115" spans="1:1" x14ac:dyDescent="0.35">
      <c r="A115" t="s">
        <v>622</v>
      </c>
    </row>
    <row r="116" spans="1:1" x14ac:dyDescent="0.35">
      <c r="A116" t="s">
        <v>623</v>
      </c>
    </row>
    <row r="117" spans="1:1" x14ac:dyDescent="0.35">
      <c r="A117" t="s">
        <v>624</v>
      </c>
    </row>
    <row r="118" spans="1:1" x14ac:dyDescent="0.35">
      <c r="A118" t="s">
        <v>625</v>
      </c>
    </row>
    <row r="119" spans="1:1" x14ac:dyDescent="0.35">
      <c r="A119" t="s">
        <v>626</v>
      </c>
    </row>
    <row r="120" spans="1:1" x14ac:dyDescent="0.35">
      <c r="A120" t="s">
        <v>627</v>
      </c>
    </row>
    <row r="121" spans="1:1" x14ac:dyDescent="0.35">
      <c r="A121" t="s">
        <v>628</v>
      </c>
    </row>
    <row r="122" spans="1:1" x14ac:dyDescent="0.35">
      <c r="A122" t="s">
        <v>629</v>
      </c>
    </row>
    <row r="123" spans="1:1" x14ac:dyDescent="0.35">
      <c r="A123" t="s">
        <v>630</v>
      </c>
    </row>
    <row r="124" spans="1:1" x14ac:dyDescent="0.35">
      <c r="A124" t="s">
        <v>631</v>
      </c>
    </row>
    <row r="125" spans="1:1" x14ac:dyDescent="0.35">
      <c r="A125" t="s">
        <v>632</v>
      </c>
    </row>
    <row r="126" spans="1:1" x14ac:dyDescent="0.35">
      <c r="A126" t="s">
        <v>633</v>
      </c>
    </row>
    <row r="127" spans="1:1" x14ac:dyDescent="0.35">
      <c r="A127" t="s">
        <v>634</v>
      </c>
    </row>
    <row r="128" spans="1:1" x14ac:dyDescent="0.35">
      <c r="A128" t="s">
        <v>635</v>
      </c>
    </row>
    <row r="129" spans="1:1" x14ac:dyDescent="0.35">
      <c r="A129" t="s">
        <v>636</v>
      </c>
    </row>
    <row r="130" spans="1:1" x14ac:dyDescent="0.35">
      <c r="A130" t="s">
        <v>637</v>
      </c>
    </row>
    <row r="131" spans="1:1" x14ac:dyDescent="0.35">
      <c r="A131" t="s">
        <v>638</v>
      </c>
    </row>
    <row r="132" spans="1:1" x14ac:dyDescent="0.35">
      <c r="A132" t="s">
        <v>639</v>
      </c>
    </row>
    <row r="133" spans="1:1" x14ac:dyDescent="0.35">
      <c r="A133" t="s">
        <v>640</v>
      </c>
    </row>
    <row r="134" spans="1:1" x14ac:dyDescent="0.35">
      <c r="A134" t="s">
        <v>641</v>
      </c>
    </row>
    <row r="135" spans="1:1" x14ac:dyDescent="0.35">
      <c r="A135" t="s">
        <v>513</v>
      </c>
    </row>
    <row r="136" spans="1:1" x14ac:dyDescent="0.35">
      <c r="A136" t="s">
        <v>642</v>
      </c>
    </row>
    <row r="137" spans="1:1" x14ac:dyDescent="0.35">
      <c r="A137" t="s">
        <v>643</v>
      </c>
    </row>
    <row r="138" spans="1:1" x14ac:dyDescent="0.35">
      <c r="A138" t="s">
        <v>644</v>
      </c>
    </row>
    <row r="139" spans="1:1" x14ac:dyDescent="0.35">
      <c r="A139" t="s">
        <v>645</v>
      </c>
    </row>
    <row r="140" spans="1:1" x14ac:dyDescent="0.35">
      <c r="A140" t="s">
        <v>646</v>
      </c>
    </row>
    <row r="141" spans="1:1" x14ac:dyDescent="0.35">
      <c r="A141" t="s">
        <v>647</v>
      </c>
    </row>
    <row r="142" spans="1:1" x14ac:dyDescent="0.35">
      <c r="A142" t="s">
        <v>648</v>
      </c>
    </row>
    <row r="143" spans="1:1" x14ac:dyDescent="0.35">
      <c r="A143" t="s">
        <v>649</v>
      </c>
    </row>
    <row r="144" spans="1:1" x14ac:dyDescent="0.35">
      <c r="A144" t="s">
        <v>650</v>
      </c>
    </row>
    <row r="145" spans="1:1" x14ac:dyDescent="0.35">
      <c r="A145" t="s">
        <v>651</v>
      </c>
    </row>
    <row r="146" spans="1:1" x14ac:dyDescent="0.35">
      <c r="A146" t="s">
        <v>652</v>
      </c>
    </row>
    <row r="147" spans="1:1" x14ac:dyDescent="0.35">
      <c r="A147" t="s">
        <v>653</v>
      </c>
    </row>
    <row r="148" spans="1:1" x14ac:dyDescent="0.35">
      <c r="A148" t="s">
        <v>654</v>
      </c>
    </row>
    <row r="149" spans="1:1" x14ac:dyDescent="0.35">
      <c r="A149" t="s">
        <v>655</v>
      </c>
    </row>
    <row r="150" spans="1:1" x14ac:dyDescent="0.35">
      <c r="A150" t="s">
        <v>656</v>
      </c>
    </row>
    <row r="151" spans="1:1" x14ac:dyDescent="0.35">
      <c r="A151" t="s">
        <v>657</v>
      </c>
    </row>
    <row r="152" spans="1:1" x14ac:dyDescent="0.35">
      <c r="A152" t="s">
        <v>658</v>
      </c>
    </row>
    <row r="153" spans="1:1" x14ac:dyDescent="0.35">
      <c r="A153" t="s">
        <v>659</v>
      </c>
    </row>
    <row r="154" spans="1:1" x14ac:dyDescent="0.35">
      <c r="A154" t="s">
        <v>660</v>
      </c>
    </row>
    <row r="155" spans="1:1" x14ac:dyDescent="0.35">
      <c r="A155" t="s">
        <v>661</v>
      </c>
    </row>
    <row r="156" spans="1:1" x14ac:dyDescent="0.35">
      <c r="A156" t="s">
        <v>662</v>
      </c>
    </row>
    <row r="157" spans="1:1" x14ac:dyDescent="0.35">
      <c r="A157" t="s">
        <v>663</v>
      </c>
    </row>
    <row r="158" spans="1:1" x14ac:dyDescent="0.35">
      <c r="A158" t="s">
        <v>664</v>
      </c>
    </row>
    <row r="159" spans="1:1" x14ac:dyDescent="0.35">
      <c r="A159" t="s">
        <v>665</v>
      </c>
    </row>
    <row r="160" spans="1:1" x14ac:dyDescent="0.35">
      <c r="A160" t="s">
        <v>666</v>
      </c>
    </row>
    <row r="161" spans="1:1" x14ac:dyDescent="0.35">
      <c r="A161" t="s">
        <v>667</v>
      </c>
    </row>
    <row r="162" spans="1:1" x14ac:dyDescent="0.35">
      <c r="A162" t="s">
        <v>668</v>
      </c>
    </row>
    <row r="163" spans="1:1" x14ac:dyDescent="0.35">
      <c r="A163" t="s">
        <v>669</v>
      </c>
    </row>
    <row r="164" spans="1:1" x14ac:dyDescent="0.35">
      <c r="A164" t="s">
        <v>670</v>
      </c>
    </row>
    <row r="165" spans="1:1" x14ac:dyDescent="0.35">
      <c r="A165" t="s">
        <v>671</v>
      </c>
    </row>
    <row r="166" spans="1:1" x14ac:dyDescent="0.35">
      <c r="A166" t="s">
        <v>672</v>
      </c>
    </row>
    <row r="167" spans="1:1" x14ac:dyDescent="0.35">
      <c r="A167" t="s">
        <v>673</v>
      </c>
    </row>
    <row r="168" spans="1:1" x14ac:dyDescent="0.35">
      <c r="A168" t="s">
        <v>674</v>
      </c>
    </row>
    <row r="169" spans="1:1" x14ac:dyDescent="0.35">
      <c r="A169" t="s">
        <v>675</v>
      </c>
    </row>
    <row r="170" spans="1:1" x14ac:dyDescent="0.35">
      <c r="A170" t="s">
        <v>676</v>
      </c>
    </row>
    <row r="171" spans="1:1" x14ac:dyDescent="0.35">
      <c r="A171" t="s">
        <v>677</v>
      </c>
    </row>
    <row r="172" spans="1:1" x14ac:dyDescent="0.35">
      <c r="A172" t="s">
        <v>678</v>
      </c>
    </row>
    <row r="173" spans="1:1" x14ac:dyDescent="0.35">
      <c r="A173" t="s">
        <v>679</v>
      </c>
    </row>
    <row r="174" spans="1:1" x14ac:dyDescent="0.35">
      <c r="A174" t="s">
        <v>680</v>
      </c>
    </row>
    <row r="175" spans="1:1" x14ac:dyDescent="0.35">
      <c r="A175" t="s">
        <v>681</v>
      </c>
    </row>
    <row r="176" spans="1:1" x14ac:dyDescent="0.35">
      <c r="A176" t="s">
        <v>682</v>
      </c>
    </row>
    <row r="177" spans="1:1" x14ac:dyDescent="0.35">
      <c r="A177" t="s">
        <v>683</v>
      </c>
    </row>
    <row r="178" spans="1:1" x14ac:dyDescent="0.35">
      <c r="A178" t="s">
        <v>684</v>
      </c>
    </row>
    <row r="179" spans="1:1" x14ac:dyDescent="0.35">
      <c r="A179" t="s">
        <v>685</v>
      </c>
    </row>
    <row r="180" spans="1:1" x14ac:dyDescent="0.35">
      <c r="A180" t="s">
        <v>686</v>
      </c>
    </row>
    <row r="181" spans="1:1" x14ac:dyDescent="0.35">
      <c r="A181" t="s">
        <v>687</v>
      </c>
    </row>
    <row r="182" spans="1:1" x14ac:dyDescent="0.35">
      <c r="A182" t="s">
        <v>688</v>
      </c>
    </row>
    <row r="183" spans="1:1" x14ac:dyDescent="0.35">
      <c r="A183" t="s">
        <v>689</v>
      </c>
    </row>
    <row r="184" spans="1:1" x14ac:dyDescent="0.35">
      <c r="A184" t="s">
        <v>690</v>
      </c>
    </row>
    <row r="185" spans="1:1" x14ac:dyDescent="0.35">
      <c r="A185" t="s">
        <v>691</v>
      </c>
    </row>
    <row r="186" spans="1:1" x14ac:dyDescent="0.35">
      <c r="A186" t="s">
        <v>692</v>
      </c>
    </row>
    <row r="187" spans="1:1" x14ac:dyDescent="0.35">
      <c r="A187" t="s">
        <v>693</v>
      </c>
    </row>
    <row r="188" spans="1:1" x14ac:dyDescent="0.35">
      <c r="A188" t="s">
        <v>694</v>
      </c>
    </row>
    <row r="189" spans="1:1" x14ac:dyDescent="0.35">
      <c r="A189" t="s">
        <v>695</v>
      </c>
    </row>
    <row r="190" spans="1:1" x14ac:dyDescent="0.35">
      <c r="A190" t="s">
        <v>696</v>
      </c>
    </row>
    <row r="191" spans="1:1" x14ac:dyDescent="0.35">
      <c r="A191" t="s">
        <v>697</v>
      </c>
    </row>
    <row r="192" spans="1:1" x14ac:dyDescent="0.35">
      <c r="A192" t="s">
        <v>698</v>
      </c>
    </row>
    <row r="193" spans="1:1" x14ac:dyDescent="0.35">
      <c r="A193" t="s">
        <v>699</v>
      </c>
    </row>
    <row r="194" spans="1:1" x14ac:dyDescent="0.35">
      <c r="A194" t="s">
        <v>700</v>
      </c>
    </row>
    <row r="195" spans="1:1" x14ac:dyDescent="0.35">
      <c r="A195" t="s">
        <v>701</v>
      </c>
    </row>
    <row r="196" spans="1:1" x14ac:dyDescent="0.35">
      <c r="A196" t="s">
        <v>702</v>
      </c>
    </row>
    <row r="197" spans="1:1" x14ac:dyDescent="0.35">
      <c r="A197" t="s">
        <v>703</v>
      </c>
    </row>
    <row r="198" spans="1:1" x14ac:dyDescent="0.35">
      <c r="A198" t="s">
        <v>704</v>
      </c>
    </row>
    <row r="199" spans="1:1" x14ac:dyDescent="0.35">
      <c r="A199" t="s">
        <v>705</v>
      </c>
    </row>
    <row r="200" spans="1:1" x14ac:dyDescent="0.35">
      <c r="A200" t="s">
        <v>706</v>
      </c>
    </row>
    <row r="201" spans="1:1" x14ac:dyDescent="0.35">
      <c r="A201" t="s">
        <v>707</v>
      </c>
    </row>
    <row r="202" spans="1:1" x14ac:dyDescent="0.35">
      <c r="A202" t="s">
        <v>708</v>
      </c>
    </row>
    <row r="203" spans="1:1" x14ac:dyDescent="0.35">
      <c r="A203" t="s">
        <v>709</v>
      </c>
    </row>
    <row r="204" spans="1:1" x14ac:dyDescent="0.35">
      <c r="A204" t="s">
        <v>710</v>
      </c>
    </row>
    <row r="205" spans="1:1" x14ac:dyDescent="0.35">
      <c r="A205" t="s">
        <v>711</v>
      </c>
    </row>
    <row r="206" spans="1:1" x14ac:dyDescent="0.35">
      <c r="A206" t="s">
        <v>712</v>
      </c>
    </row>
    <row r="207" spans="1:1" x14ac:dyDescent="0.35">
      <c r="A207" t="s">
        <v>713</v>
      </c>
    </row>
    <row r="208" spans="1:1" x14ac:dyDescent="0.35">
      <c r="A208" t="s">
        <v>714</v>
      </c>
    </row>
    <row r="209" spans="1:1" x14ac:dyDescent="0.35">
      <c r="A209" t="s">
        <v>715</v>
      </c>
    </row>
    <row r="210" spans="1:1" x14ac:dyDescent="0.35">
      <c r="A210" t="s">
        <v>716</v>
      </c>
    </row>
    <row r="211" spans="1:1" x14ac:dyDescent="0.35">
      <c r="A211" t="s">
        <v>717</v>
      </c>
    </row>
    <row r="212" spans="1:1" x14ac:dyDescent="0.35">
      <c r="A212" t="s">
        <v>718</v>
      </c>
    </row>
    <row r="213" spans="1:1" x14ac:dyDescent="0.35">
      <c r="A213" t="s">
        <v>719</v>
      </c>
    </row>
    <row r="214" spans="1:1" x14ac:dyDescent="0.35">
      <c r="A214" t="s">
        <v>720</v>
      </c>
    </row>
    <row r="215" spans="1:1" x14ac:dyDescent="0.35">
      <c r="A215" t="s">
        <v>721</v>
      </c>
    </row>
    <row r="216" spans="1:1" x14ac:dyDescent="0.35">
      <c r="A216" t="s">
        <v>722</v>
      </c>
    </row>
    <row r="217" spans="1:1" x14ac:dyDescent="0.35">
      <c r="A217" t="s">
        <v>723</v>
      </c>
    </row>
    <row r="218" spans="1:1" x14ac:dyDescent="0.35">
      <c r="A218" t="s">
        <v>724</v>
      </c>
    </row>
    <row r="219" spans="1:1" x14ac:dyDescent="0.35">
      <c r="A219" t="s">
        <v>725</v>
      </c>
    </row>
    <row r="220" spans="1:1" x14ac:dyDescent="0.35">
      <c r="A220" t="s">
        <v>726</v>
      </c>
    </row>
    <row r="221" spans="1:1" x14ac:dyDescent="0.35">
      <c r="A221" t="s">
        <v>727</v>
      </c>
    </row>
    <row r="222" spans="1:1" x14ac:dyDescent="0.35">
      <c r="A222" t="s">
        <v>728</v>
      </c>
    </row>
    <row r="223" spans="1:1" x14ac:dyDescent="0.35">
      <c r="A223" t="s">
        <v>729</v>
      </c>
    </row>
    <row r="224" spans="1:1" x14ac:dyDescent="0.35">
      <c r="A224" t="s">
        <v>730</v>
      </c>
    </row>
    <row r="225" spans="1:1" x14ac:dyDescent="0.35">
      <c r="A225" t="s">
        <v>731</v>
      </c>
    </row>
    <row r="226" spans="1:1" x14ac:dyDescent="0.35">
      <c r="A226" t="s">
        <v>732</v>
      </c>
    </row>
    <row r="227" spans="1:1" x14ac:dyDescent="0.35">
      <c r="A227" t="s">
        <v>733</v>
      </c>
    </row>
    <row r="228" spans="1:1" x14ac:dyDescent="0.35">
      <c r="A228" t="s">
        <v>734</v>
      </c>
    </row>
    <row r="229" spans="1:1" x14ac:dyDescent="0.35">
      <c r="A229" t="s">
        <v>735</v>
      </c>
    </row>
    <row r="230" spans="1:1" x14ac:dyDescent="0.35">
      <c r="A230" t="s">
        <v>736</v>
      </c>
    </row>
    <row r="231" spans="1:1" x14ac:dyDescent="0.35">
      <c r="A231" t="s">
        <v>737</v>
      </c>
    </row>
    <row r="232" spans="1:1" x14ac:dyDescent="0.35">
      <c r="A232" t="s">
        <v>738</v>
      </c>
    </row>
    <row r="233" spans="1:1" x14ac:dyDescent="0.35">
      <c r="A233" t="s">
        <v>739</v>
      </c>
    </row>
    <row r="234" spans="1:1" x14ac:dyDescent="0.35">
      <c r="A234" t="s">
        <v>740</v>
      </c>
    </row>
    <row r="235" spans="1:1" x14ac:dyDescent="0.35">
      <c r="A235" t="s">
        <v>741</v>
      </c>
    </row>
    <row r="236" spans="1:1" x14ac:dyDescent="0.35">
      <c r="A236" t="s">
        <v>742</v>
      </c>
    </row>
    <row r="237" spans="1:1" x14ac:dyDescent="0.35">
      <c r="A237" t="s">
        <v>743</v>
      </c>
    </row>
    <row r="238" spans="1:1" x14ac:dyDescent="0.35">
      <c r="A238" t="s">
        <v>744</v>
      </c>
    </row>
    <row r="239" spans="1:1" x14ac:dyDescent="0.35">
      <c r="A239" t="s">
        <v>745</v>
      </c>
    </row>
    <row r="240" spans="1:1" x14ac:dyDescent="0.35">
      <c r="A240" t="s">
        <v>746</v>
      </c>
    </row>
    <row r="241" spans="1:1" x14ac:dyDescent="0.35">
      <c r="A241" t="s">
        <v>747</v>
      </c>
    </row>
    <row r="242" spans="1:1" x14ac:dyDescent="0.35">
      <c r="A242" t="s">
        <v>748</v>
      </c>
    </row>
    <row r="243" spans="1:1" x14ac:dyDescent="0.35">
      <c r="A243" t="s">
        <v>749</v>
      </c>
    </row>
    <row r="244" spans="1:1" x14ac:dyDescent="0.35">
      <c r="A244" t="s">
        <v>750</v>
      </c>
    </row>
    <row r="245" spans="1:1" x14ac:dyDescent="0.35">
      <c r="A245" t="s">
        <v>751</v>
      </c>
    </row>
    <row r="246" spans="1:1" x14ac:dyDescent="0.35">
      <c r="A246" t="s">
        <v>752</v>
      </c>
    </row>
    <row r="247" spans="1:1" x14ac:dyDescent="0.35">
      <c r="A247" t="s">
        <v>753</v>
      </c>
    </row>
    <row r="248" spans="1:1" x14ac:dyDescent="0.35">
      <c r="A248" t="s">
        <v>754</v>
      </c>
    </row>
    <row r="249" spans="1:1" x14ac:dyDescent="0.35">
      <c r="A249" t="s">
        <v>755</v>
      </c>
    </row>
    <row r="250" spans="1:1" x14ac:dyDescent="0.35">
      <c r="A250" t="s">
        <v>756</v>
      </c>
    </row>
    <row r="251" spans="1:1" x14ac:dyDescent="0.35">
      <c r="A251" t="s">
        <v>757</v>
      </c>
    </row>
    <row r="252" spans="1:1" x14ac:dyDescent="0.35">
      <c r="A252" t="s">
        <v>758</v>
      </c>
    </row>
    <row r="253" spans="1:1" x14ac:dyDescent="0.35">
      <c r="A253" t="s">
        <v>759</v>
      </c>
    </row>
    <row r="254" spans="1:1" x14ac:dyDescent="0.35">
      <c r="A254" t="s">
        <v>760</v>
      </c>
    </row>
    <row r="255" spans="1:1" x14ac:dyDescent="0.35">
      <c r="A255" t="s">
        <v>761</v>
      </c>
    </row>
    <row r="256" spans="1:1" x14ac:dyDescent="0.35">
      <c r="A256" t="s">
        <v>762</v>
      </c>
    </row>
    <row r="257" spans="1:1" x14ac:dyDescent="0.35">
      <c r="A257" t="s">
        <v>763</v>
      </c>
    </row>
    <row r="258" spans="1:1" x14ac:dyDescent="0.35">
      <c r="A258" t="s">
        <v>764</v>
      </c>
    </row>
    <row r="259" spans="1:1" x14ac:dyDescent="0.35">
      <c r="A259" t="s">
        <v>765</v>
      </c>
    </row>
    <row r="260" spans="1:1" x14ac:dyDescent="0.35">
      <c r="A260" t="s">
        <v>766</v>
      </c>
    </row>
    <row r="261" spans="1:1" x14ac:dyDescent="0.35">
      <c r="A261" t="s">
        <v>767</v>
      </c>
    </row>
    <row r="262" spans="1:1" x14ac:dyDescent="0.35">
      <c r="A262" t="s">
        <v>768</v>
      </c>
    </row>
    <row r="263" spans="1:1" x14ac:dyDescent="0.35">
      <c r="A263" t="s">
        <v>769</v>
      </c>
    </row>
    <row r="264" spans="1:1" x14ac:dyDescent="0.35">
      <c r="A264" t="s">
        <v>770</v>
      </c>
    </row>
    <row r="265" spans="1:1" x14ac:dyDescent="0.35">
      <c r="A265" t="s">
        <v>771</v>
      </c>
    </row>
    <row r="266" spans="1:1" x14ac:dyDescent="0.35">
      <c r="A266" t="s">
        <v>772</v>
      </c>
    </row>
    <row r="267" spans="1:1" x14ac:dyDescent="0.35">
      <c r="A267" t="s">
        <v>773</v>
      </c>
    </row>
    <row r="268" spans="1:1" x14ac:dyDescent="0.35">
      <c r="A268" t="s">
        <v>774</v>
      </c>
    </row>
    <row r="270" spans="1:1" x14ac:dyDescent="0.35">
      <c r="A270" t="s">
        <v>18</v>
      </c>
    </row>
    <row r="271" spans="1:1" x14ac:dyDescent="0.35">
      <c r="A271" t="s">
        <v>775</v>
      </c>
    </row>
    <row r="272" spans="1:1" x14ac:dyDescent="0.35">
      <c r="A272" t="s">
        <v>776</v>
      </c>
    </row>
    <row r="274" spans="1:1" x14ac:dyDescent="0.35">
      <c r="A274" t="s">
        <v>18</v>
      </c>
    </row>
    <row r="275" spans="1:1" x14ac:dyDescent="0.35">
      <c r="A275" t="s">
        <v>777</v>
      </c>
    </row>
    <row r="276" spans="1:1" x14ac:dyDescent="0.35">
      <c r="A276" t="s">
        <v>778</v>
      </c>
    </row>
    <row r="277" spans="1:1" x14ac:dyDescent="0.35">
      <c r="A277" t="s">
        <v>15</v>
      </c>
    </row>
    <row r="278" spans="1:1" x14ac:dyDescent="0.35">
      <c r="A278" t="s">
        <v>779</v>
      </c>
    </row>
    <row r="279" spans="1:1" x14ac:dyDescent="0.35">
      <c r="A279" t="s">
        <v>780</v>
      </c>
    </row>
    <row r="281" spans="1:1" x14ac:dyDescent="0.35">
      <c r="A281" t="s">
        <v>18</v>
      </c>
    </row>
    <row r="282" spans="1:1" x14ac:dyDescent="0.35">
      <c r="A282" t="s">
        <v>71</v>
      </c>
    </row>
    <row r="283" spans="1:1" x14ac:dyDescent="0.35">
      <c r="A283" t="s">
        <v>72</v>
      </c>
    </row>
    <row r="285" spans="1:1" x14ac:dyDescent="0.35">
      <c r="A285" t="s">
        <v>781</v>
      </c>
    </row>
    <row r="286" spans="1:1" x14ac:dyDescent="0.35">
      <c r="A286" t="s">
        <v>782</v>
      </c>
    </row>
    <row r="287" spans="1:1" x14ac:dyDescent="0.35">
      <c r="A287" t="s">
        <v>783</v>
      </c>
    </row>
    <row r="288" spans="1:1" x14ac:dyDescent="0.35">
      <c r="A288" t="s">
        <v>784</v>
      </c>
    </row>
    <row r="289" spans="1:1" x14ac:dyDescent="0.35">
      <c r="A289" t="s">
        <v>785</v>
      </c>
    </row>
    <row r="290" spans="1:1" x14ac:dyDescent="0.35">
      <c r="A290" t="s">
        <v>786</v>
      </c>
    </row>
    <row r="291" spans="1:1" x14ac:dyDescent="0.35">
      <c r="A291" t="s">
        <v>332</v>
      </c>
    </row>
    <row r="292" spans="1:1" x14ac:dyDescent="0.35">
      <c r="A292" t="s">
        <v>16</v>
      </c>
    </row>
    <row r="293" spans="1:1" x14ac:dyDescent="0.35">
      <c r="A293" t="s">
        <v>18</v>
      </c>
    </row>
    <row r="294" spans="1:1" x14ac:dyDescent="0.35">
      <c r="A294" t="s">
        <v>787</v>
      </c>
    </row>
    <row r="295" spans="1:1" x14ac:dyDescent="0.35">
      <c r="A295" t="s">
        <v>788</v>
      </c>
    </row>
  </sheetData>
  <sheetProtection selectLockedCells="1" selectUnlockedCells="1"/>
  <mergeCells count="4">
    <mergeCell ref="H11:I11"/>
    <mergeCell ref="G1:L1"/>
    <mergeCell ref="L3:L11"/>
    <mergeCell ref="G20:L20"/>
  </mergeCells>
  <dataValidations count="1">
    <dataValidation type="list" allowBlank="1" showInputMessage="1" showErrorMessage="1" sqref="H11:I11 I5 I7 I9" xr:uid="{E9759F1D-9462-47D0-8728-56433AE1B775}">
      <formula1>$C$7:$C$10</formula1>
    </dataValidation>
  </dataValidations>
  <hyperlinks>
    <hyperlink ref="R44" r:id="rId1" xr:uid="{510BBEE2-3757-4ECB-86B3-8423004B4160}"/>
    <hyperlink ref="R36" r:id="rId2" xr:uid="{3AE519A8-DD6B-485F-A445-CF4B5AB3C41C}"/>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231FF-3273-4AF5-813B-C4CC48AB5B32}">
  <sheetPr codeName="Sheet1">
    <tabColor rgb="FF542E91"/>
    <pageSetUpPr fitToPage="1"/>
  </sheetPr>
  <dimension ref="A1:T102"/>
  <sheetViews>
    <sheetView zoomScale="75" zoomScaleNormal="75" zoomScaleSheetLayoutView="100" workbookViewId="0">
      <selection activeCell="M4" sqref="M4"/>
    </sheetView>
  </sheetViews>
  <sheetFormatPr defaultColWidth="0" defaultRowHeight="14.5" zeroHeight="1" x14ac:dyDescent="0.35"/>
  <cols>
    <col min="1" max="1" width="3.453125" style="2" customWidth="1"/>
    <col min="2" max="8" width="12.54296875" style="2" customWidth="1"/>
    <col min="9" max="9" width="2.54296875" style="2" customWidth="1"/>
    <col min="10" max="17" width="9.453125" customWidth="1"/>
    <col min="18" max="18" width="15.54296875" hidden="1" customWidth="1"/>
    <col min="19" max="20" width="0" hidden="1" customWidth="1"/>
    <col min="21" max="16384" width="9.453125" hidden="1"/>
  </cols>
  <sheetData>
    <row r="1" spans="1:18" ht="20" x14ac:dyDescent="0.35">
      <c r="A1" s="501" t="s">
        <v>2</v>
      </c>
      <c r="B1" s="501"/>
      <c r="C1" s="501"/>
      <c r="D1" s="501"/>
      <c r="E1" s="501"/>
      <c r="F1" s="501"/>
      <c r="G1" s="501"/>
      <c r="H1" s="501"/>
      <c r="I1" s="501"/>
      <c r="J1" s="7"/>
      <c r="K1" s="7"/>
      <c r="L1" s="7"/>
      <c r="M1" s="7"/>
      <c r="N1" s="7"/>
      <c r="O1" s="7"/>
      <c r="P1" s="7"/>
      <c r="Q1" s="7"/>
      <c r="R1" s="7"/>
    </row>
    <row r="2" spans="1:18" ht="12" customHeight="1" x14ac:dyDescent="0.35">
      <c r="A2" s="47"/>
      <c r="B2" s="47"/>
      <c r="C2" s="47"/>
      <c r="D2" s="47"/>
      <c r="E2" s="47"/>
      <c r="F2" s="47"/>
      <c r="G2" s="47"/>
      <c r="H2" s="47"/>
      <c r="I2" s="47"/>
      <c r="J2" s="7"/>
      <c r="K2" s="7"/>
      <c r="L2" s="7"/>
      <c r="M2" s="7"/>
      <c r="N2" s="7"/>
      <c r="O2" s="7"/>
      <c r="P2" s="7"/>
      <c r="Q2" s="7"/>
      <c r="R2" s="7"/>
    </row>
    <row r="3" spans="1:18" hidden="1" x14ac:dyDescent="0.35">
      <c r="A3" s="47"/>
      <c r="B3" s="47"/>
      <c r="C3" s="47"/>
      <c r="D3" s="47"/>
      <c r="E3" s="47"/>
      <c r="F3" s="47"/>
      <c r="G3" s="47"/>
      <c r="H3" s="47"/>
      <c r="I3" s="47"/>
      <c r="J3" s="7"/>
      <c r="K3" s="7"/>
      <c r="L3" s="7"/>
      <c r="M3" s="7"/>
      <c r="N3" s="7"/>
      <c r="O3" s="7"/>
      <c r="P3" s="7"/>
      <c r="Q3" s="7"/>
      <c r="R3" s="7"/>
    </row>
    <row r="4" spans="1:18" hidden="1" x14ac:dyDescent="0.35">
      <c r="A4" s="47"/>
      <c r="B4" s="47"/>
      <c r="C4" s="47"/>
      <c r="D4" s="47"/>
      <c r="E4" s="47"/>
      <c r="F4" s="47"/>
      <c r="G4" s="47"/>
      <c r="H4" s="47"/>
      <c r="I4" s="47"/>
      <c r="J4" s="7"/>
      <c r="K4" s="7"/>
      <c r="L4" s="7"/>
      <c r="M4" s="7"/>
      <c r="N4" s="7"/>
      <c r="O4" s="7"/>
      <c r="P4" s="7"/>
      <c r="Q4" s="7"/>
      <c r="R4" s="7"/>
    </row>
    <row r="5" spans="1:18" hidden="1" x14ac:dyDescent="0.35">
      <c r="A5" s="47"/>
      <c r="B5" s="47"/>
      <c r="C5" s="47"/>
      <c r="D5" s="47"/>
      <c r="E5" s="47"/>
      <c r="F5" s="47"/>
      <c r="G5" s="47"/>
      <c r="H5" s="47"/>
      <c r="I5" s="47"/>
      <c r="J5" s="7"/>
      <c r="K5" s="7"/>
      <c r="L5" s="7"/>
      <c r="M5" s="7"/>
      <c r="N5" s="7"/>
      <c r="O5" s="7"/>
      <c r="P5" s="7"/>
      <c r="Q5" s="7"/>
      <c r="R5" s="7"/>
    </row>
    <row r="6" spans="1:18" x14ac:dyDescent="0.35">
      <c r="A6" s="47"/>
      <c r="B6" s="47"/>
      <c r="C6" s="47"/>
      <c r="D6" s="47"/>
      <c r="E6" s="47"/>
      <c r="F6" s="47"/>
      <c r="G6" s="47"/>
      <c r="H6" s="47"/>
      <c r="I6" s="47"/>
      <c r="J6" s="7"/>
      <c r="K6" s="7"/>
      <c r="L6" s="7"/>
      <c r="M6" s="7"/>
      <c r="N6" s="7"/>
      <c r="O6" s="7"/>
      <c r="P6" s="7"/>
      <c r="Q6" s="7"/>
      <c r="R6" s="7"/>
    </row>
    <row r="7" spans="1:18" ht="16" thickBot="1" x14ac:dyDescent="0.4">
      <c r="A7" s="47"/>
      <c r="B7" s="510" t="s">
        <v>3</v>
      </c>
      <c r="C7" s="510"/>
      <c r="D7" s="510"/>
      <c r="E7" s="510"/>
      <c r="F7" s="510"/>
      <c r="G7" s="510"/>
      <c r="H7" s="510"/>
      <c r="I7" s="47"/>
      <c r="J7" s="7"/>
      <c r="K7" s="7"/>
      <c r="L7" s="7"/>
      <c r="M7" s="7"/>
      <c r="N7" s="7"/>
      <c r="O7" s="7"/>
      <c r="P7" s="7"/>
      <c r="Q7" s="7"/>
      <c r="R7" s="7"/>
    </row>
    <row r="8" spans="1:18" ht="15" thickBot="1" x14ac:dyDescent="0.4">
      <c r="A8" s="47"/>
      <c r="B8" s="485"/>
      <c r="C8" s="486"/>
      <c r="D8" s="486"/>
      <c r="E8" s="486"/>
      <c r="F8" s="486"/>
      <c r="G8" s="486"/>
      <c r="H8" s="487"/>
      <c r="I8" s="47"/>
      <c r="J8" s="7"/>
      <c r="K8" s="7"/>
      <c r="L8" s="7"/>
      <c r="M8" s="7"/>
      <c r="N8" s="7"/>
      <c r="O8" s="7"/>
      <c r="P8" s="7"/>
      <c r="Q8" s="7"/>
      <c r="R8" s="18">
        <f>B8</f>
        <v>0</v>
      </c>
    </row>
    <row r="9" spans="1:18" x14ac:dyDescent="0.35">
      <c r="A9" s="47"/>
      <c r="B9" s="47"/>
      <c r="C9" s="47"/>
      <c r="D9" s="47"/>
      <c r="E9" s="47"/>
      <c r="F9" s="47"/>
      <c r="G9" s="47"/>
      <c r="H9" s="47"/>
      <c r="I9" s="47"/>
      <c r="J9" s="7"/>
      <c r="K9" s="7"/>
      <c r="L9" s="7"/>
      <c r="M9" s="7"/>
      <c r="N9" s="7"/>
      <c r="O9" s="7"/>
      <c r="P9" s="7"/>
      <c r="Q9" s="7"/>
      <c r="R9" s="18"/>
    </row>
    <row r="10" spans="1:18" ht="16" thickBot="1" x14ac:dyDescent="0.4">
      <c r="A10" s="47"/>
      <c r="B10" s="510" t="s">
        <v>4</v>
      </c>
      <c r="C10" s="510"/>
      <c r="D10" s="510"/>
      <c r="E10" s="510"/>
      <c r="F10" s="510"/>
      <c r="G10" s="510"/>
      <c r="H10" s="510"/>
      <c r="I10" s="47"/>
      <c r="J10" s="7"/>
      <c r="K10" s="7"/>
      <c r="L10" s="7"/>
      <c r="M10" s="7"/>
      <c r="N10" s="7"/>
      <c r="O10" s="7"/>
      <c r="P10" s="7"/>
      <c r="Q10" s="7"/>
      <c r="R10" s="18"/>
    </row>
    <row r="11" spans="1:18" ht="15" thickBot="1" x14ac:dyDescent="0.4">
      <c r="A11" s="47"/>
      <c r="B11" s="54" t="s">
        <v>5</v>
      </c>
      <c r="C11" s="54"/>
      <c r="D11" s="485"/>
      <c r="E11" s="486"/>
      <c r="F11" s="486"/>
      <c r="G11" s="486"/>
      <c r="H11" s="487"/>
      <c r="I11" s="47"/>
      <c r="J11" s="7"/>
      <c r="K11" s="7"/>
      <c r="L11" s="7"/>
      <c r="M11" s="7"/>
      <c r="N11" s="7"/>
      <c r="O11" s="7"/>
      <c r="P11" s="7"/>
      <c r="Q11" s="7"/>
      <c r="R11" s="18">
        <f>D11</f>
        <v>0</v>
      </c>
    </row>
    <row r="12" spans="1:18" ht="15" thickBot="1" x14ac:dyDescent="0.4">
      <c r="A12" s="47"/>
      <c r="B12" s="54" t="s">
        <v>6</v>
      </c>
      <c r="C12" s="54"/>
      <c r="D12" s="507"/>
      <c r="E12" s="508"/>
      <c r="F12" s="508"/>
      <c r="G12" s="508"/>
      <c r="H12" s="509"/>
      <c r="I12" s="47"/>
      <c r="J12" s="7"/>
      <c r="K12" s="7"/>
      <c r="L12" s="7"/>
      <c r="M12" s="7"/>
      <c r="N12" s="7"/>
      <c r="O12" s="7"/>
      <c r="P12" s="7"/>
      <c r="Q12" s="7"/>
      <c r="R12" s="18">
        <f>D12</f>
        <v>0</v>
      </c>
    </row>
    <row r="13" spans="1:18" ht="15" thickBot="1" x14ac:dyDescent="0.4">
      <c r="A13" s="47"/>
      <c r="B13" s="511" t="s">
        <v>7</v>
      </c>
      <c r="C13" s="512"/>
      <c r="D13" s="507"/>
      <c r="E13" s="508"/>
      <c r="F13" s="508"/>
      <c r="G13" s="508"/>
      <c r="H13" s="509"/>
      <c r="I13" s="47"/>
      <c r="J13" s="7"/>
      <c r="K13" s="7"/>
      <c r="L13" s="7"/>
      <c r="M13" s="7"/>
      <c r="N13" s="7"/>
      <c r="O13" s="7"/>
      <c r="P13" s="7"/>
      <c r="Q13" s="7"/>
      <c r="R13" s="18">
        <f>D13</f>
        <v>0</v>
      </c>
    </row>
    <row r="14" spans="1:18" ht="15" thickBot="1" x14ac:dyDescent="0.4">
      <c r="A14" s="47"/>
      <c r="B14" s="511" t="s">
        <v>8</v>
      </c>
      <c r="C14" s="512"/>
      <c r="D14" s="507"/>
      <c r="E14" s="508"/>
      <c r="F14" s="508"/>
      <c r="G14" s="508"/>
      <c r="H14" s="509"/>
      <c r="I14" s="47"/>
      <c r="J14" s="7"/>
      <c r="K14" s="7"/>
      <c r="L14" s="7"/>
      <c r="M14" s="7"/>
      <c r="N14" s="7"/>
      <c r="O14" s="7"/>
      <c r="P14" s="7"/>
      <c r="Q14" s="7"/>
      <c r="R14" s="18">
        <f t="shared" ref="R14:R49" si="0">D14</f>
        <v>0</v>
      </c>
    </row>
    <row r="15" spans="1:18" ht="15" thickBot="1" x14ac:dyDescent="0.4">
      <c r="A15" s="47"/>
      <c r="B15" s="511" t="s">
        <v>9</v>
      </c>
      <c r="C15" s="512"/>
      <c r="D15" s="507"/>
      <c r="E15" s="508"/>
      <c r="F15" s="508"/>
      <c r="G15" s="508"/>
      <c r="H15" s="509"/>
      <c r="I15" s="47"/>
      <c r="J15" s="7"/>
      <c r="K15" s="7"/>
      <c r="L15" s="7"/>
      <c r="M15" s="7"/>
      <c r="N15" s="7"/>
      <c r="O15" s="7"/>
      <c r="P15" s="7"/>
      <c r="Q15" s="7"/>
      <c r="R15" s="18">
        <f t="shared" si="0"/>
        <v>0</v>
      </c>
    </row>
    <row r="16" spans="1:18" ht="15" customHeight="1" thickBot="1" x14ac:dyDescent="0.4">
      <c r="A16" s="47"/>
      <c r="B16" s="511" t="s">
        <v>10</v>
      </c>
      <c r="C16" s="512"/>
      <c r="D16" s="507"/>
      <c r="E16" s="508"/>
      <c r="F16" s="508"/>
      <c r="G16" s="508"/>
      <c r="H16" s="509"/>
      <c r="I16" s="47"/>
      <c r="J16" s="7"/>
      <c r="K16" s="7"/>
      <c r="L16" s="7"/>
      <c r="M16" s="7"/>
      <c r="N16" s="7"/>
      <c r="O16" s="7"/>
      <c r="P16" s="7"/>
      <c r="Q16" s="7"/>
      <c r="R16" s="18">
        <f t="shared" si="0"/>
        <v>0</v>
      </c>
    </row>
    <row r="17" spans="1:20" x14ac:dyDescent="0.35">
      <c r="A17" s="47"/>
      <c r="B17" s="47"/>
      <c r="C17" s="47"/>
      <c r="D17" s="47"/>
      <c r="E17" s="47"/>
      <c r="F17" s="47"/>
      <c r="G17" s="47"/>
      <c r="H17" s="47"/>
      <c r="I17" s="47"/>
      <c r="J17" s="7"/>
      <c r="K17" s="7"/>
      <c r="L17" s="7"/>
      <c r="M17" s="7"/>
      <c r="N17" s="7"/>
      <c r="O17" s="7"/>
      <c r="P17" s="7"/>
      <c r="Q17" s="7"/>
      <c r="R17" s="18"/>
    </row>
    <row r="18" spans="1:20" ht="16" thickBot="1" x14ac:dyDescent="0.4">
      <c r="A18" s="47"/>
      <c r="B18" s="510" t="s">
        <v>11</v>
      </c>
      <c r="C18" s="510"/>
      <c r="D18" s="510"/>
      <c r="E18" s="510"/>
      <c r="F18" s="510"/>
      <c r="G18" s="510"/>
      <c r="H18" s="510"/>
      <c r="I18" s="47"/>
      <c r="J18" s="7"/>
      <c r="K18" s="7"/>
      <c r="L18" s="7"/>
      <c r="M18" s="7"/>
      <c r="N18" s="7"/>
      <c r="O18" s="7"/>
      <c r="P18" s="7"/>
      <c r="Q18" s="7"/>
      <c r="R18" s="18"/>
    </row>
    <row r="19" spans="1:20" ht="15" thickBot="1" x14ac:dyDescent="0.4">
      <c r="A19" s="47"/>
      <c r="B19" s="504"/>
      <c r="C19" s="505"/>
      <c r="D19" s="505"/>
      <c r="E19" s="505"/>
      <c r="F19" s="505"/>
      <c r="G19" s="505"/>
      <c r="H19" s="506"/>
      <c r="I19" s="47"/>
      <c r="J19" s="7"/>
      <c r="K19" s="7"/>
      <c r="L19" s="7"/>
      <c r="M19" s="7"/>
      <c r="N19" s="7"/>
      <c r="O19" s="7"/>
      <c r="P19" s="7"/>
      <c r="Q19" s="7"/>
      <c r="R19" s="19">
        <f>B19</f>
        <v>0</v>
      </c>
      <c r="T19" s="29"/>
    </row>
    <row r="20" spans="1:20" x14ac:dyDescent="0.35">
      <c r="A20" s="47"/>
      <c r="B20" s="47"/>
      <c r="C20" s="47"/>
      <c r="D20" s="47"/>
      <c r="E20" s="47"/>
      <c r="F20" s="47"/>
      <c r="G20" s="47"/>
      <c r="H20" s="47"/>
      <c r="I20" s="47"/>
      <c r="J20" s="7"/>
      <c r="K20" s="7"/>
      <c r="L20" s="7"/>
      <c r="M20" s="7"/>
      <c r="N20" s="7"/>
      <c r="O20" s="7"/>
      <c r="P20" s="7"/>
      <c r="Q20" s="7"/>
      <c r="R20" s="18"/>
    </row>
    <row r="21" spans="1:20" ht="16" thickBot="1" x14ac:dyDescent="0.4">
      <c r="A21" s="47"/>
      <c r="B21" s="510" t="s">
        <v>12</v>
      </c>
      <c r="C21" s="510"/>
      <c r="D21" s="510"/>
      <c r="E21" s="510"/>
      <c r="F21" s="510"/>
      <c r="G21" s="510"/>
      <c r="H21" s="510"/>
      <c r="I21" s="47"/>
      <c r="J21" s="7"/>
      <c r="K21" s="7"/>
      <c r="L21" s="7"/>
      <c r="M21" s="7"/>
      <c r="N21" s="7"/>
      <c r="O21" s="7"/>
      <c r="P21" s="7"/>
      <c r="Q21" s="7"/>
      <c r="R21" s="18"/>
    </row>
    <row r="22" spans="1:20" ht="15" thickBot="1" x14ac:dyDescent="0.4">
      <c r="A22" s="47"/>
      <c r="B22" s="489"/>
      <c r="C22" s="486"/>
      <c r="D22" s="486"/>
      <c r="E22" s="486"/>
      <c r="F22" s="486"/>
      <c r="G22" s="486"/>
      <c r="H22" s="487"/>
      <c r="I22" s="47"/>
      <c r="J22" s="7"/>
      <c r="K22" s="7"/>
      <c r="L22" s="7"/>
      <c r="M22" s="7"/>
      <c r="N22" s="7"/>
      <c r="O22" s="7"/>
      <c r="P22" s="7"/>
      <c r="Q22" s="7"/>
      <c r="R22" s="18">
        <f>B22</f>
        <v>0</v>
      </c>
    </row>
    <row r="23" spans="1:20" x14ac:dyDescent="0.35">
      <c r="A23" s="47"/>
      <c r="B23" s="47"/>
      <c r="C23" s="47"/>
      <c r="D23" s="47"/>
      <c r="E23" s="47"/>
      <c r="F23" s="47"/>
      <c r="G23" s="47"/>
      <c r="H23" s="47"/>
      <c r="I23" s="47"/>
      <c r="J23" s="7"/>
      <c r="K23" s="7"/>
      <c r="L23" s="7"/>
      <c r="M23" s="7"/>
      <c r="N23" s="7"/>
      <c r="O23" s="7"/>
      <c r="P23" s="7"/>
      <c r="Q23" s="7"/>
      <c r="R23" s="18"/>
    </row>
    <row r="24" spans="1:20" ht="16" thickBot="1" x14ac:dyDescent="0.4">
      <c r="A24" s="47"/>
      <c r="B24" s="510" t="s">
        <v>13</v>
      </c>
      <c r="C24" s="510"/>
      <c r="D24" s="510"/>
      <c r="E24" s="510"/>
      <c r="F24" s="510"/>
      <c r="G24" s="510"/>
      <c r="H24" s="510"/>
      <c r="I24" s="47"/>
      <c r="J24" s="7"/>
      <c r="K24" s="7"/>
      <c r="L24" s="7"/>
      <c r="M24" s="7"/>
      <c r="N24" s="7"/>
      <c r="O24" s="7"/>
      <c r="P24" s="7"/>
      <c r="Q24" s="7"/>
      <c r="R24" s="18"/>
    </row>
    <row r="25" spans="1:20" ht="15" thickBot="1" x14ac:dyDescent="0.4">
      <c r="A25" s="47"/>
      <c r="B25" s="489"/>
      <c r="C25" s="486"/>
      <c r="D25" s="486"/>
      <c r="E25" s="486"/>
      <c r="F25" s="486"/>
      <c r="G25" s="486"/>
      <c r="H25" s="487"/>
      <c r="I25" s="47"/>
      <c r="J25" s="7"/>
      <c r="K25" s="7"/>
      <c r="L25" s="7"/>
      <c r="M25" s="7"/>
      <c r="N25" s="7"/>
      <c r="O25" s="7"/>
      <c r="P25" s="7"/>
      <c r="Q25" s="7"/>
      <c r="R25" s="18">
        <f>B25</f>
        <v>0</v>
      </c>
    </row>
    <row r="26" spans="1:20" x14ac:dyDescent="0.35">
      <c r="A26" s="47"/>
      <c r="B26" s="47"/>
      <c r="C26" s="47"/>
      <c r="D26" s="47"/>
      <c r="E26" s="47"/>
      <c r="F26" s="47"/>
      <c r="G26" s="47"/>
      <c r="H26" s="47"/>
      <c r="I26" s="47"/>
      <c r="J26" s="7"/>
      <c r="K26" s="7"/>
      <c r="L26" s="7"/>
      <c r="M26" s="7"/>
      <c r="N26" s="7"/>
      <c r="O26" s="7"/>
      <c r="P26" s="7"/>
      <c r="Q26" s="7"/>
      <c r="R26" s="18"/>
    </row>
    <row r="27" spans="1:20" ht="16" thickBot="1" x14ac:dyDescent="0.4">
      <c r="A27" s="47"/>
      <c r="B27" s="510" t="s">
        <v>14</v>
      </c>
      <c r="C27" s="510"/>
      <c r="D27" s="510"/>
      <c r="E27" s="510"/>
      <c r="F27" s="510"/>
      <c r="G27" s="510"/>
      <c r="H27" s="510"/>
      <c r="I27" s="47"/>
      <c r="J27" s="7"/>
      <c r="K27" s="7"/>
      <c r="L27" s="7"/>
      <c r="M27" s="7"/>
      <c r="N27" s="7"/>
      <c r="O27" s="7"/>
      <c r="P27" s="7"/>
      <c r="Q27" s="7"/>
      <c r="R27" s="18"/>
    </row>
    <row r="28" spans="1:20" ht="15" thickBot="1" x14ac:dyDescent="0.4">
      <c r="A28" s="47"/>
      <c r="B28" s="476" t="s">
        <v>15</v>
      </c>
      <c r="C28" s="477"/>
      <c r="D28" s="477"/>
      <c r="E28" s="477"/>
      <c r="F28" s="477"/>
      <c r="G28" s="477"/>
      <c r="H28" s="478"/>
      <c r="I28" s="47"/>
      <c r="J28" s="7"/>
      <c r="K28" s="7"/>
      <c r="L28" s="7"/>
      <c r="M28" s="7"/>
      <c r="N28" s="7"/>
      <c r="O28" s="7"/>
      <c r="P28" s="7"/>
      <c r="Q28" s="7"/>
      <c r="R28" s="18"/>
    </row>
    <row r="29" spans="1:20" ht="15" hidden="1" thickBot="1" x14ac:dyDescent="0.4">
      <c r="A29" s="47"/>
      <c r="B29" s="476" t="s">
        <v>16</v>
      </c>
      <c r="C29" s="477"/>
      <c r="D29" s="477"/>
      <c r="E29" s="477"/>
      <c r="F29" s="477"/>
      <c r="G29" s="477"/>
      <c r="H29" s="478"/>
      <c r="I29" s="47"/>
      <c r="J29" s="7"/>
      <c r="K29" s="7"/>
      <c r="L29" s="7"/>
      <c r="M29" s="7"/>
      <c r="N29" s="7"/>
      <c r="O29" s="7"/>
      <c r="P29" s="7"/>
      <c r="Q29" s="7"/>
      <c r="R29" s="18"/>
    </row>
    <row r="30" spans="1:20" ht="29.9" hidden="1" customHeight="1" thickBot="1" x14ac:dyDescent="0.4">
      <c r="A30" s="47"/>
      <c r="B30" s="479" t="s">
        <v>17</v>
      </c>
      <c r="C30" s="480"/>
      <c r="D30" s="480"/>
      <c r="E30" s="480"/>
      <c r="F30" s="481"/>
      <c r="G30" s="502" t="s">
        <v>18</v>
      </c>
      <c r="H30" s="503"/>
      <c r="I30" s="47"/>
      <c r="J30" s="7"/>
      <c r="K30" s="7"/>
      <c r="L30" s="7"/>
      <c r="M30" s="7"/>
      <c r="N30" s="7"/>
      <c r="O30" s="7"/>
      <c r="P30" s="7"/>
      <c r="Q30" s="7"/>
      <c r="R30" s="18"/>
    </row>
    <row r="31" spans="1:20" ht="29.9" hidden="1" customHeight="1" thickBot="1" x14ac:dyDescent="0.4">
      <c r="A31" s="47"/>
      <c r="B31" s="479" t="s">
        <v>19</v>
      </c>
      <c r="C31" s="480"/>
      <c r="D31" s="480"/>
      <c r="E31" s="482"/>
      <c r="F31" s="483"/>
      <c r="G31" s="502"/>
      <c r="H31" s="503"/>
      <c r="I31" s="47"/>
      <c r="J31" s="7"/>
      <c r="K31" s="7"/>
      <c r="L31" s="7"/>
      <c r="M31" s="7"/>
      <c r="N31" s="7"/>
      <c r="O31" s="7"/>
      <c r="P31" s="7"/>
      <c r="Q31" s="7"/>
      <c r="R31" s="18"/>
    </row>
    <row r="32" spans="1:20" ht="20.9" hidden="1" customHeight="1" thickBot="1" x14ac:dyDescent="0.4">
      <c r="A32" s="47"/>
      <c r="B32" s="514" t="s">
        <v>20</v>
      </c>
      <c r="C32" s="515"/>
      <c r="D32" s="515"/>
      <c r="E32" s="515"/>
      <c r="F32" s="515"/>
      <c r="G32" s="515"/>
      <c r="H32" s="516"/>
      <c r="I32" s="47"/>
      <c r="J32" s="7"/>
      <c r="K32" s="7"/>
      <c r="L32" s="7"/>
      <c r="M32" s="7"/>
      <c r="N32" s="7"/>
      <c r="O32" s="7"/>
      <c r="P32" s="7"/>
      <c r="Q32" s="7"/>
      <c r="R32" s="18"/>
    </row>
    <row r="33" spans="1:18" x14ac:dyDescent="0.35">
      <c r="A33" s="47"/>
      <c r="B33" s="47"/>
      <c r="C33" s="47"/>
      <c r="D33" s="47"/>
      <c r="E33" s="47"/>
      <c r="F33" s="47"/>
      <c r="G33" s="47"/>
      <c r="H33" s="47"/>
      <c r="I33" s="47"/>
      <c r="J33" s="7"/>
      <c r="K33" s="7"/>
      <c r="L33" s="7"/>
      <c r="M33" s="7"/>
      <c r="N33" s="7"/>
      <c r="O33" s="7"/>
      <c r="P33" s="7"/>
      <c r="Q33" s="7"/>
      <c r="R33" s="18"/>
    </row>
    <row r="34" spans="1:18" ht="16" thickBot="1" x14ac:dyDescent="0.4">
      <c r="A34" s="47"/>
      <c r="B34" s="513" t="s">
        <v>21</v>
      </c>
      <c r="C34" s="513"/>
      <c r="D34" s="513"/>
      <c r="E34" s="513"/>
      <c r="F34" s="513"/>
      <c r="G34" s="513"/>
      <c r="H34" s="513"/>
      <c r="I34" s="47"/>
      <c r="J34" s="7"/>
      <c r="K34" s="7"/>
      <c r="L34" s="7"/>
      <c r="M34" s="7"/>
      <c r="N34" s="7"/>
      <c r="O34" s="7"/>
      <c r="P34" s="7"/>
      <c r="Q34" s="7"/>
      <c r="R34" s="18"/>
    </row>
    <row r="35" spans="1:18" ht="15" thickBot="1" x14ac:dyDescent="0.4">
      <c r="A35" s="47"/>
      <c r="B35" s="475" t="s">
        <v>22</v>
      </c>
      <c r="C35" s="475"/>
      <c r="D35" s="475"/>
      <c r="E35" s="476"/>
      <c r="F35" s="477"/>
      <c r="G35" s="477"/>
      <c r="H35" s="478"/>
      <c r="I35" s="47"/>
      <c r="J35" s="7"/>
      <c r="K35" s="7"/>
      <c r="L35" s="7"/>
      <c r="M35" s="7"/>
      <c r="N35" s="7"/>
      <c r="O35" s="7"/>
      <c r="P35" s="7"/>
      <c r="Q35" s="7"/>
      <c r="R35" s="18">
        <f>E35</f>
        <v>0</v>
      </c>
    </row>
    <row r="36" spans="1:18" ht="15" thickBot="1" x14ac:dyDescent="0.4">
      <c r="A36" s="47"/>
      <c r="B36" s="475" t="s">
        <v>23</v>
      </c>
      <c r="C36" s="475"/>
      <c r="D36" s="475"/>
      <c r="E36" s="476"/>
      <c r="F36" s="477"/>
      <c r="G36" s="477"/>
      <c r="H36" s="478"/>
      <c r="I36" s="47"/>
      <c r="J36" s="7"/>
      <c r="K36" s="7"/>
      <c r="L36" s="7"/>
      <c r="M36" s="7"/>
      <c r="N36" s="7"/>
      <c r="O36" s="7"/>
      <c r="P36" s="7"/>
      <c r="Q36" s="7"/>
      <c r="R36" s="18">
        <f>E36</f>
        <v>0</v>
      </c>
    </row>
    <row r="37" spans="1:18" ht="15" hidden="1" thickBot="1" x14ac:dyDescent="0.4">
      <c r="A37" s="47"/>
      <c r="B37" s="475" t="s">
        <v>24</v>
      </c>
      <c r="C37" s="475"/>
      <c r="D37" s="475"/>
      <c r="E37" s="476"/>
      <c r="F37" s="477"/>
      <c r="G37" s="477"/>
      <c r="H37" s="478"/>
      <c r="I37" s="47"/>
      <c r="J37" s="7"/>
      <c r="K37" s="7"/>
      <c r="L37" s="7"/>
      <c r="M37" s="7"/>
      <c r="N37" s="7"/>
      <c r="O37" s="7"/>
      <c r="P37" s="7"/>
      <c r="Q37" s="7"/>
      <c r="R37" s="18"/>
    </row>
    <row r="38" spans="1:18" x14ac:dyDescent="0.35">
      <c r="A38" s="47"/>
      <c r="B38" s="47"/>
      <c r="C38" s="47"/>
      <c r="D38" s="47"/>
      <c r="E38" s="47"/>
      <c r="F38" s="47"/>
      <c r="G38" s="47"/>
      <c r="H38" s="47"/>
      <c r="I38" s="47"/>
      <c r="J38" s="7"/>
      <c r="K38" s="7"/>
      <c r="L38" s="7"/>
      <c r="M38" s="7"/>
      <c r="N38" s="7"/>
      <c r="O38" s="7"/>
      <c r="P38" s="7"/>
      <c r="Q38" s="7"/>
      <c r="R38" s="18"/>
    </row>
    <row r="39" spans="1:18" ht="16" thickBot="1" x14ac:dyDescent="0.4">
      <c r="A39" s="47"/>
      <c r="B39" s="513" t="s">
        <v>25</v>
      </c>
      <c r="C39" s="513"/>
      <c r="D39" s="513"/>
      <c r="E39" s="513"/>
      <c r="F39" s="513"/>
      <c r="G39" s="513"/>
      <c r="H39" s="513"/>
      <c r="I39" s="47"/>
      <c r="J39" s="7"/>
      <c r="K39" s="7"/>
      <c r="L39" s="7"/>
      <c r="M39" s="7"/>
      <c r="N39" s="7"/>
      <c r="O39" s="7"/>
      <c r="P39" s="7"/>
      <c r="Q39" s="7"/>
      <c r="R39" s="18"/>
    </row>
    <row r="40" spans="1:18" ht="15" thickBot="1" x14ac:dyDescent="0.4">
      <c r="A40" s="47"/>
      <c r="B40" s="484" t="s">
        <v>26</v>
      </c>
      <c r="C40" s="484"/>
      <c r="D40" s="485"/>
      <c r="E40" s="486"/>
      <c r="F40" s="486"/>
      <c r="G40" s="486"/>
      <c r="H40" s="487"/>
      <c r="I40" s="47"/>
      <c r="J40" s="7"/>
      <c r="K40" s="7"/>
      <c r="L40" s="7"/>
      <c r="M40" s="7"/>
      <c r="N40" s="7"/>
      <c r="O40" s="7"/>
      <c r="P40" s="7"/>
      <c r="Q40" s="7"/>
      <c r="R40" s="18">
        <f t="shared" si="0"/>
        <v>0</v>
      </c>
    </row>
    <row r="41" spans="1:18" ht="15" thickBot="1" x14ac:dyDescent="0.4">
      <c r="A41" s="47"/>
      <c r="B41" s="484" t="s">
        <v>27</v>
      </c>
      <c r="C41" s="484"/>
      <c r="D41" s="485"/>
      <c r="E41" s="486"/>
      <c r="F41" s="486"/>
      <c r="G41" s="486"/>
      <c r="H41" s="487"/>
      <c r="I41" s="47"/>
      <c r="J41" s="7"/>
      <c r="K41" s="7"/>
      <c r="L41" s="7"/>
      <c r="M41" s="7"/>
      <c r="N41" s="7"/>
      <c r="O41" s="7"/>
      <c r="P41" s="7"/>
      <c r="Q41" s="7"/>
      <c r="R41" s="18">
        <f t="shared" si="0"/>
        <v>0</v>
      </c>
    </row>
    <row r="42" spans="1:18" ht="15" thickBot="1" x14ac:dyDescent="0.4">
      <c r="A42" s="47"/>
      <c r="B42" s="484" t="s">
        <v>28</v>
      </c>
      <c r="C42" s="484"/>
      <c r="D42" s="504"/>
      <c r="E42" s="505"/>
      <c r="F42" s="505"/>
      <c r="G42" s="505"/>
      <c r="H42" s="506"/>
      <c r="I42" s="47"/>
      <c r="J42" s="7"/>
      <c r="K42" s="7"/>
      <c r="L42" s="7"/>
      <c r="M42" s="7"/>
      <c r="N42" s="7"/>
      <c r="O42" s="7"/>
      <c r="P42" s="7"/>
      <c r="Q42" s="7"/>
      <c r="R42" s="18">
        <f t="shared" si="0"/>
        <v>0</v>
      </c>
    </row>
    <row r="43" spans="1:18" ht="15" thickBot="1" x14ac:dyDescent="0.4">
      <c r="A43" s="47"/>
      <c r="B43" s="484" t="s">
        <v>29</v>
      </c>
      <c r="C43" s="484"/>
      <c r="D43" s="489"/>
      <c r="E43" s="486"/>
      <c r="F43" s="486"/>
      <c r="G43" s="486"/>
      <c r="H43" s="487"/>
      <c r="I43" s="47"/>
      <c r="J43" s="7"/>
      <c r="K43" s="7"/>
      <c r="L43" s="7"/>
      <c r="M43" s="7"/>
      <c r="N43" s="7"/>
      <c r="O43" s="7"/>
      <c r="P43" s="7"/>
      <c r="Q43" s="7"/>
      <c r="R43" s="18">
        <f t="shared" si="0"/>
        <v>0</v>
      </c>
    </row>
    <row r="44" spans="1:18" x14ac:dyDescent="0.35">
      <c r="A44" s="47"/>
      <c r="B44" s="47"/>
      <c r="C44" s="47"/>
      <c r="D44" s="47"/>
      <c r="E44" s="47"/>
      <c r="F44" s="47"/>
      <c r="G44" s="47"/>
      <c r="H44" s="47"/>
      <c r="I44" s="47"/>
      <c r="J44" s="7"/>
      <c r="K44" s="7"/>
      <c r="L44" s="7"/>
      <c r="M44" s="7"/>
      <c r="N44" s="7"/>
      <c r="O44" s="7"/>
      <c r="P44" s="7"/>
      <c r="Q44" s="7"/>
      <c r="R44" s="18">
        <f>D43</f>
        <v>0</v>
      </c>
    </row>
    <row r="45" spans="1:18" ht="33" customHeight="1" thickBot="1" x14ac:dyDescent="0.4">
      <c r="A45" s="47"/>
      <c r="B45" s="490" t="s">
        <v>30</v>
      </c>
      <c r="C45" s="490"/>
      <c r="D45" s="490"/>
      <c r="E45" s="490"/>
      <c r="F45" s="490"/>
      <c r="G45" s="490"/>
      <c r="H45" s="490"/>
      <c r="I45" s="47"/>
      <c r="J45" s="7"/>
      <c r="K45" s="7"/>
      <c r="L45" s="7"/>
      <c r="M45" s="7"/>
      <c r="N45" s="7"/>
      <c r="O45" s="7"/>
      <c r="P45" s="7"/>
      <c r="Q45" s="7"/>
      <c r="R45" s="18"/>
    </row>
    <row r="46" spans="1:18" ht="15" thickBot="1" x14ac:dyDescent="0.4">
      <c r="A46" s="47"/>
      <c r="B46" s="484" t="s">
        <v>26</v>
      </c>
      <c r="C46" s="484"/>
      <c r="D46" s="485"/>
      <c r="E46" s="486"/>
      <c r="F46" s="486"/>
      <c r="G46" s="486"/>
      <c r="H46" s="487"/>
      <c r="I46" s="47"/>
      <c r="J46" s="7"/>
      <c r="K46" s="7"/>
      <c r="L46" s="7"/>
      <c r="M46" s="7"/>
      <c r="N46" s="7"/>
      <c r="O46" s="7"/>
      <c r="P46" s="7"/>
      <c r="Q46" s="7"/>
      <c r="R46" s="18">
        <f>D46</f>
        <v>0</v>
      </c>
    </row>
    <row r="47" spans="1:18" ht="15" thickBot="1" x14ac:dyDescent="0.4">
      <c r="A47" s="47"/>
      <c r="B47" s="484" t="s">
        <v>27</v>
      </c>
      <c r="C47" s="484"/>
      <c r="D47" s="485"/>
      <c r="E47" s="486"/>
      <c r="F47" s="486"/>
      <c r="G47" s="486"/>
      <c r="H47" s="487"/>
      <c r="I47" s="47"/>
      <c r="J47" s="7"/>
      <c r="K47" s="7"/>
      <c r="L47" s="7"/>
      <c r="M47" s="7"/>
      <c r="N47" s="7"/>
      <c r="O47" s="7"/>
      <c r="P47" s="7"/>
      <c r="Q47" s="7"/>
      <c r="R47" s="18">
        <f>D47</f>
        <v>0</v>
      </c>
    </row>
    <row r="48" spans="1:18" ht="15" thickBot="1" x14ac:dyDescent="0.4">
      <c r="A48" s="47"/>
      <c r="B48" s="484" t="s">
        <v>28</v>
      </c>
      <c r="C48" s="484"/>
      <c r="D48" s="504"/>
      <c r="E48" s="505"/>
      <c r="F48" s="505"/>
      <c r="G48" s="505"/>
      <c r="H48" s="506"/>
      <c r="I48" s="47"/>
      <c r="J48" s="7"/>
      <c r="K48" s="7"/>
      <c r="L48" s="7"/>
      <c r="M48" s="7"/>
      <c r="N48" s="7"/>
      <c r="O48" s="7"/>
      <c r="P48" s="7"/>
      <c r="Q48" s="7"/>
      <c r="R48" s="18">
        <f t="shared" si="0"/>
        <v>0</v>
      </c>
    </row>
    <row r="49" spans="1:19" ht="15" thickBot="1" x14ac:dyDescent="0.4">
      <c r="A49" s="47"/>
      <c r="B49" s="484" t="s">
        <v>29</v>
      </c>
      <c r="C49" s="484"/>
      <c r="D49" s="489"/>
      <c r="E49" s="486"/>
      <c r="F49" s="486"/>
      <c r="G49" s="486"/>
      <c r="H49" s="487"/>
      <c r="I49" s="47"/>
      <c r="J49" s="7"/>
      <c r="K49" s="7"/>
      <c r="L49" s="7"/>
      <c r="M49" s="7"/>
      <c r="N49" s="7"/>
      <c r="O49" s="7"/>
      <c r="P49" s="7"/>
      <c r="Q49" s="7"/>
      <c r="R49" s="18">
        <f t="shared" si="0"/>
        <v>0</v>
      </c>
    </row>
    <row r="50" spans="1:19" x14ac:dyDescent="0.35">
      <c r="A50" s="47"/>
      <c r="B50" s="47"/>
      <c r="C50" s="47"/>
      <c r="D50" s="47"/>
      <c r="E50" s="47"/>
      <c r="F50" s="47"/>
      <c r="G50" s="47"/>
      <c r="H50" s="47"/>
      <c r="I50" s="47"/>
      <c r="J50" s="7"/>
      <c r="K50" s="7"/>
      <c r="L50" s="7"/>
      <c r="M50" s="7"/>
      <c r="N50" s="7"/>
      <c r="O50" s="7"/>
      <c r="P50" s="7"/>
      <c r="Q50" s="7"/>
      <c r="R50" s="18"/>
    </row>
    <row r="51" spans="1:19" hidden="1" x14ac:dyDescent="0.35">
      <c r="A51" s="47"/>
      <c r="B51" s="47"/>
      <c r="C51" s="47"/>
      <c r="D51" s="47"/>
      <c r="E51" s="47"/>
      <c r="F51" s="47"/>
      <c r="G51" s="47"/>
      <c r="H51" s="47"/>
      <c r="I51" s="47"/>
      <c r="J51" s="7"/>
      <c r="K51" s="7"/>
      <c r="L51" s="7"/>
      <c r="M51" s="7"/>
      <c r="N51" s="7"/>
      <c r="O51" s="7"/>
      <c r="P51" s="7"/>
      <c r="Q51" s="7"/>
      <c r="R51" s="18"/>
    </row>
    <row r="52" spans="1:19" ht="16" hidden="1" thickBot="1" x14ac:dyDescent="0.4">
      <c r="A52" s="47"/>
      <c r="B52" s="490" t="s">
        <v>31</v>
      </c>
      <c r="C52" s="490"/>
      <c r="D52" s="490"/>
      <c r="E52" s="490"/>
      <c r="F52" s="490"/>
      <c r="G52" s="490"/>
      <c r="H52" s="490"/>
      <c r="I52" s="47"/>
      <c r="J52" s="7"/>
      <c r="K52" s="7"/>
      <c r="L52" s="7"/>
      <c r="M52" s="7"/>
      <c r="N52" s="7"/>
      <c r="O52" s="7"/>
      <c r="P52" s="7"/>
      <c r="Q52" s="7"/>
      <c r="R52" s="18"/>
    </row>
    <row r="53" spans="1:19" ht="53.25" hidden="1" customHeight="1" x14ac:dyDescent="0.35">
      <c r="A53" s="47"/>
      <c r="B53" s="491" t="s">
        <v>32</v>
      </c>
      <c r="C53" s="492"/>
      <c r="D53" s="492"/>
      <c r="E53" s="492"/>
      <c r="F53" s="492"/>
      <c r="G53" s="492"/>
      <c r="H53" s="493"/>
      <c r="I53" s="47"/>
      <c r="J53" s="7"/>
      <c r="K53" s="7"/>
      <c r="L53" s="7"/>
      <c r="M53" s="7"/>
      <c r="N53" s="7"/>
      <c r="O53" s="7"/>
      <c r="P53" s="7"/>
      <c r="Q53" s="7"/>
      <c r="R53" s="18"/>
    </row>
    <row r="54" spans="1:19" ht="35.25" hidden="1" customHeight="1" x14ac:dyDescent="0.35">
      <c r="A54" s="47"/>
      <c r="B54" s="494" t="s">
        <v>33</v>
      </c>
      <c r="C54" s="495"/>
      <c r="D54" s="495"/>
      <c r="E54" s="495"/>
      <c r="F54" s="495"/>
      <c r="G54" s="496" t="s">
        <v>18</v>
      </c>
      <c r="H54" s="497"/>
      <c r="I54" s="47"/>
      <c r="J54" s="7"/>
      <c r="K54" s="7"/>
      <c r="L54" s="7"/>
      <c r="M54" s="7"/>
      <c r="N54" s="7"/>
      <c r="O54" s="7"/>
      <c r="P54" s="7"/>
      <c r="Q54" s="7"/>
      <c r="R54" s="18"/>
    </row>
    <row r="55" spans="1:19" ht="50.25" hidden="1" customHeight="1" x14ac:dyDescent="0.35">
      <c r="A55" s="47"/>
      <c r="B55" s="494" t="s">
        <v>34</v>
      </c>
      <c r="C55" s="495"/>
      <c r="D55" s="495"/>
      <c r="E55" s="495"/>
      <c r="F55" s="495"/>
      <c r="G55" s="496" t="s">
        <v>18</v>
      </c>
      <c r="H55" s="497"/>
      <c r="I55" s="47"/>
      <c r="J55" s="7"/>
      <c r="K55" s="7"/>
      <c r="L55" s="7"/>
      <c r="M55" s="7"/>
      <c r="N55" s="7"/>
      <c r="O55" s="7"/>
      <c r="P55" s="7"/>
      <c r="Q55" s="7"/>
      <c r="R55" s="18"/>
    </row>
    <row r="56" spans="1:19" ht="51" hidden="1" customHeight="1" x14ac:dyDescent="0.35">
      <c r="A56" s="47"/>
      <c r="B56" s="494" t="s">
        <v>35</v>
      </c>
      <c r="C56" s="495"/>
      <c r="D56" s="495"/>
      <c r="E56" s="495"/>
      <c r="F56" s="495"/>
      <c r="G56" s="496" t="s">
        <v>18</v>
      </c>
      <c r="H56" s="497"/>
      <c r="I56" s="47"/>
      <c r="J56" s="7"/>
      <c r="K56" s="7"/>
      <c r="L56" s="7"/>
      <c r="M56" s="7"/>
      <c r="N56" s="7"/>
      <c r="O56" s="7"/>
      <c r="P56" s="7"/>
      <c r="Q56" s="7"/>
      <c r="R56" s="18"/>
    </row>
    <row r="57" spans="1:19" ht="54.75" hidden="1" customHeight="1" x14ac:dyDescent="0.35">
      <c r="A57" s="47"/>
      <c r="B57" s="494" t="s">
        <v>36</v>
      </c>
      <c r="C57" s="495"/>
      <c r="D57" s="495"/>
      <c r="E57" s="495"/>
      <c r="F57" s="495"/>
      <c r="G57" s="496" t="s">
        <v>18</v>
      </c>
      <c r="H57" s="497"/>
      <c r="I57" s="47"/>
      <c r="J57" s="7"/>
      <c r="K57" s="7"/>
      <c r="L57" s="7"/>
      <c r="M57" s="7"/>
      <c r="N57" s="7"/>
      <c r="O57" s="7"/>
      <c r="P57" s="7"/>
      <c r="Q57" s="7"/>
      <c r="R57" s="18"/>
    </row>
    <row r="58" spans="1:19" ht="51.75" hidden="1" customHeight="1" thickBot="1" x14ac:dyDescent="0.4">
      <c r="A58" s="47"/>
      <c r="B58" s="498" t="s">
        <v>37</v>
      </c>
      <c r="C58" s="499"/>
      <c r="D58" s="499"/>
      <c r="E58" s="499"/>
      <c r="F58" s="499"/>
      <c r="G58" s="499"/>
      <c r="H58" s="500"/>
      <c r="I58" s="47"/>
      <c r="J58" s="7"/>
      <c r="K58" s="7"/>
      <c r="L58" s="7"/>
      <c r="M58" s="7"/>
      <c r="N58" s="7"/>
      <c r="O58" s="7"/>
      <c r="P58" s="7"/>
      <c r="Q58" s="7"/>
      <c r="R58" s="18"/>
    </row>
    <row r="59" spans="1:19" hidden="1" x14ac:dyDescent="0.35">
      <c r="A59" s="47"/>
      <c r="B59" s="47"/>
      <c r="C59" s="47"/>
      <c r="D59" s="47"/>
      <c r="E59" s="47"/>
      <c r="F59" s="47"/>
      <c r="G59" s="47"/>
      <c r="H59" s="47"/>
      <c r="I59" s="47"/>
      <c r="J59" s="7"/>
      <c r="K59" s="7"/>
      <c r="L59" s="7"/>
      <c r="M59" s="7"/>
      <c r="N59" s="7"/>
      <c r="O59" s="7"/>
      <c r="P59" s="7"/>
      <c r="Q59" s="7"/>
      <c r="R59" s="16"/>
    </row>
    <row r="60" spans="1:19" ht="15.65" hidden="1" customHeight="1" x14ac:dyDescent="0.35">
      <c r="A60" s="47"/>
      <c r="B60" s="488" t="s">
        <v>38</v>
      </c>
      <c r="C60" s="488"/>
      <c r="D60" s="488"/>
      <c r="E60" s="488"/>
      <c r="F60" s="488"/>
      <c r="G60" s="488"/>
      <c r="H60" s="488"/>
      <c r="I60" s="47"/>
      <c r="J60" s="7"/>
      <c r="K60" s="7"/>
      <c r="L60" s="7"/>
      <c r="M60" s="7"/>
      <c r="N60" s="7"/>
      <c r="O60" s="7"/>
      <c r="P60" s="7"/>
      <c r="Q60" s="7"/>
    </row>
    <row r="61" spans="1:19" ht="15" hidden="1" thickBot="1" x14ac:dyDescent="0.4">
      <c r="A61" s="47"/>
      <c r="B61" s="47"/>
      <c r="C61" s="47"/>
      <c r="D61" s="47"/>
      <c r="E61" s="47"/>
      <c r="F61" s="47"/>
      <c r="G61" s="47"/>
      <c r="H61" s="47"/>
      <c r="I61" s="47"/>
      <c r="J61" s="7"/>
      <c r="K61" s="7"/>
      <c r="L61" s="7"/>
      <c r="M61" s="7"/>
      <c r="N61" s="7"/>
      <c r="O61" s="7"/>
      <c r="P61" s="7"/>
      <c r="Q61" s="7"/>
    </row>
    <row r="62" spans="1:19" s="9" customFormat="1" ht="70.5" hidden="1" customHeight="1" thickBot="1" x14ac:dyDescent="0.4">
      <c r="A62" s="55">
        <v>1</v>
      </c>
      <c r="B62" s="479" t="s">
        <v>39</v>
      </c>
      <c r="C62" s="480"/>
      <c r="D62" s="480"/>
      <c r="E62" s="480"/>
      <c r="F62" s="481"/>
      <c r="G62" s="482" t="s">
        <v>18</v>
      </c>
      <c r="H62" s="483"/>
      <c r="I62" s="47"/>
      <c r="J62" s="7"/>
      <c r="K62" s="7"/>
      <c r="L62" s="7"/>
      <c r="M62" s="7"/>
      <c r="N62" s="7"/>
      <c r="O62" s="7"/>
      <c r="P62" s="7"/>
      <c r="Q62" s="7"/>
    </row>
    <row r="63" spans="1:19" ht="15" hidden="1" thickBot="1" x14ac:dyDescent="0.4">
      <c r="A63" s="47"/>
      <c r="B63" s="484"/>
      <c r="C63" s="484"/>
      <c r="D63" s="484"/>
      <c r="E63" s="484"/>
      <c r="F63" s="484"/>
      <c r="G63" s="475"/>
      <c r="H63" s="475"/>
      <c r="I63" s="47"/>
      <c r="J63" s="7"/>
      <c r="K63" s="7"/>
      <c r="L63" s="7"/>
      <c r="M63" s="7"/>
      <c r="N63" s="7"/>
      <c r="O63" s="7"/>
      <c r="P63" s="7"/>
      <c r="Q63" s="7"/>
      <c r="S63" s="17" t="e">
        <f>SUM(S64:S74)</f>
        <v>#N/A</v>
      </c>
    </row>
    <row r="64" spans="1:19" ht="37.5" hidden="1" customHeight="1" thickBot="1" x14ac:dyDescent="0.4">
      <c r="A64" s="47">
        <v>2</v>
      </c>
      <c r="B64" s="479" t="s">
        <v>40</v>
      </c>
      <c r="C64" s="480"/>
      <c r="D64" s="480"/>
      <c r="E64" s="480"/>
      <c r="F64" s="481"/>
      <c r="G64" s="482" t="s">
        <v>18</v>
      </c>
      <c r="H64" s="483"/>
      <c r="I64" s="47"/>
      <c r="J64" s="7"/>
      <c r="K64" s="7"/>
      <c r="L64" s="7"/>
      <c r="M64" s="7"/>
      <c r="N64" s="7"/>
      <c r="O64" s="7"/>
      <c r="P64" s="7"/>
      <c r="Q64" s="7"/>
      <c r="S64" t="e" cm="1">
        <f t="array" ref="S64">_xlfn.IFS(G64="NO",0,G64="YES",1)</f>
        <v>#N/A</v>
      </c>
    </row>
    <row r="65" spans="1:20" ht="15" hidden="1" thickBot="1" x14ac:dyDescent="0.4">
      <c r="A65" s="47"/>
      <c r="B65" s="484"/>
      <c r="C65" s="484"/>
      <c r="D65" s="484"/>
      <c r="E65" s="484"/>
      <c r="F65" s="484"/>
      <c r="G65" s="475"/>
      <c r="H65" s="475"/>
      <c r="I65" s="47"/>
      <c r="J65" s="7"/>
      <c r="K65" s="7"/>
      <c r="L65" s="7"/>
      <c r="M65" s="7"/>
      <c r="N65" s="7"/>
      <c r="O65" s="7"/>
      <c r="P65" s="7"/>
      <c r="Q65" s="7"/>
    </row>
    <row r="66" spans="1:20" s="9" customFormat="1" ht="41.15" hidden="1" customHeight="1" thickBot="1" x14ac:dyDescent="0.4">
      <c r="A66" s="55">
        <v>3</v>
      </c>
      <c r="B66" s="479" t="s">
        <v>41</v>
      </c>
      <c r="C66" s="480"/>
      <c r="D66" s="480"/>
      <c r="E66" s="480"/>
      <c r="F66" s="481"/>
      <c r="G66" s="482" t="s">
        <v>18</v>
      </c>
      <c r="H66" s="483"/>
      <c r="I66" s="47"/>
      <c r="J66" s="7"/>
      <c r="K66" s="7"/>
      <c r="L66" s="7"/>
      <c r="M66" s="7"/>
      <c r="N66" s="7"/>
      <c r="O66" s="7"/>
      <c r="P66" s="7"/>
      <c r="Q66" s="7"/>
      <c r="S66" t="e" cm="1">
        <f t="array" ref="S66">_xlfn.IFS(G66="NO",0,G66="YES",1)</f>
        <v>#N/A</v>
      </c>
    </row>
    <row r="67" spans="1:20" ht="15" hidden="1" thickBot="1" x14ac:dyDescent="0.4">
      <c r="A67" s="47"/>
      <c r="B67" s="484"/>
      <c r="C67" s="484"/>
      <c r="D67" s="484"/>
      <c r="E67" s="484"/>
      <c r="F67" s="484"/>
      <c r="G67" s="475"/>
      <c r="H67" s="475"/>
      <c r="I67" s="47"/>
      <c r="J67" s="7"/>
      <c r="K67" s="7"/>
      <c r="L67" s="7"/>
      <c r="M67" s="7"/>
      <c r="N67" s="7"/>
      <c r="O67" s="7"/>
      <c r="P67" s="7"/>
      <c r="Q67" s="7"/>
    </row>
    <row r="68" spans="1:20" s="9" customFormat="1" ht="42.65" hidden="1" customHeight="1" thickBot="1" x14ac:dyDescent="0.4">
      <c r="A68" s="55">
        <v>4</v>
      </c>
      <c r="B68" s="479" t="s">
        <v>42</v>
      </c>
      <c r="C68" s="480"/>
      <c r="D68" s="480"/>
      <c r="E68" s="480"/>
      <c r="F68" s="481"/>
      <c r="G68" s="482" t="s">
        <v>18</v>
      </c>
      <c r="H68" s="483"/>
      <c r="I68" s="47"/>
      <c r="J68" s="7"/>
      <c r="K68" s="7"/>
      <c r="L68" s="7"/>
      <c r="M68" s="7"/>
      <c r="N68" s="7"/>
      <c r="O68" s="7"/>
      <c r="P68" s="7"/>
      <c r="Q68" s="7"/>
      <c r="S68" t="e" cm="1">
        <f t="array" ref="S68">_xlfn.IFS(G68="NO",0,G68="YES",1)</f>
        <v>#N/A</v>
      </c>
    </row>
    <row r="69" spans="1:20" ht="15" hidden="1" thickBot="1" x14ac:dyDescent="0.4">
      <c r="A69" s="47"/>
      <c r="B69" s="484"/>
      <c r="C69" s="484"/>
      <c r="D69" s="484"/>
      <c r="E69" s="484"/>
      <c r="F69" s="484"/>
      <c r="G69" s="475"/>
      <c r="H69" s="475"/>
      <c r="I69" s="47"/>
      <c r="J69" s="7"/>
      <c r="K69" s="7"/>
      <c r="L69" s="7"/>
      <c r="M69" s="7"/>
      <c r="N69" s="7"/>
      <c r="O69" s="7"/>
      <c r="P69" s="7"/>
      <c r="Q69" s="7"/>
    </row>
    <row r="70" spans="1:20" ht="41.9" hidden="1" customHeight="1" thickBot="1" x14ac:dyDescent="0.4">
      <c r="A70" s="47">
        <v>5</v>
      </c>
      <c r="B70" s="479" t="s">
        <v>43</v>
      </c>
      <c r="C70" s="480"/>
      <c r="D70" s="480"/>
      <c r="E70" s="480"/>
      <c r="F70" s="481"/>
      <c r="G70" s="482" t="s">
        <v>18</v>
      </c>
      <c r="H70" s="483"/>
      <c r="I70" s="47"/>
      <c r="J70" s="7"/>
      <c r="K70" s="7"/>
      <c r="L70" s="7"/>
      <c r="M70" s="7"/>
      <c r="N70" s="7"/>
      <c r="O70" s="7"/>
      <c r="P70" s="7"/>
      <c r="Q70" s="7"/>
      <c r="S70" t="e" cm="1">
        <f t="array" ref="S70">_xlfn.IFS(G70="NO",0,G70="YES",1)</f>
        <v>#N/A</v>
      </c>
    </row>
    <row r="71" spans="1:20" ht="15" hidden="1" thickBot="1" x14ac:dyDescent="0.4">
      <c r="A71" s="47"/>
      <c r="B71" s="47"/>
      <c r="C71" s="47"/>
      <c r="D71" s="47"/>
      <c r="E71" s="47"/>
      <c r="F71" s="47"/>
      <c r="G71" s="47"/>
      <c r="H71" s="47"/>
      <c r="I71" s="47"/>
      <c r="J71" s="7"/>
      <c r="K71" s="7"/>
      <c r="L71" s="7"/>
      <c r="M71" s="7"/>
      <c r="N71" s="7"/>
      <c r="O71" s="7"/>
      <c r="P71" s="7"/>
      <c r="Q71" s="7"/>
    </row>
    <row r="72" spans="1:20" ht="41.15" hidden="1" customHeight="1" thickBot="1" x14ac:dyDescent="0.4">
      <c r="A72" s="47">
        <v>6</v>
      </c>
      <c r="B72" s="479" t="s">
        <v>44</v>
      </c>
      <c r="C72" s="480"/>
      <c r="D72" s="480"/>
      <c r="E72" s="480"/>
      <c r="F72" s="481"/>
      <c r="G72" s="482" t="s">
        <v>18</v>
      </c>
      <c r="H72" s="483"/>
      <c r="I72" s="47"/>
      <c r="J72" s="7"/>
      <c r="K72" s="7"/>
      <c r="L72" s="7"/>
      <c r="M72" s="7"/>
      <c r="N72" s="7"/>
      <c r="O72" s="7"/>
      <c r="P72" s="7"/>
      <c r="Q72" s="7"/>
      <c r="S72" t="e" cm="1">
        <f t="array" ref="S72">_xlfn.IFS(G72="NO",0,G72="YES",1)</f>
        <v>#N/A</v>
      </c>
    </row>
    <row r="73" spans="1:20" ht="15" hidden="1" thickBot="1" x14ac:dyDescent="0.4">
      <c r="A73" s="47"/>
      <c r="B73" s="484"/>
      <c r="C73" s="484"/>
      <c r="D73" s="484"/>
      <c r="E73" s="484"/>
      <c r="F73" s="484"/>
      <c r="G73" s="475"/>
      <c r="H73" s="475"/>
      <c r="I73" s="47"/>
      <c r="J73" s="7"/>
      <c r="K73" s="7"/>
      <c r="L73" s="7"/>
      <c r="M73" s="7"/>
      <c r="N73" s="7"/>
      <c r="O73" s="7"/>
      <c r="P73" s="7"/>
      <c r="Q73" s="7"/>
    </row>
    <row r="74" spans="1:20" ht="29.15" hidden="1" customHeight="1" thickBot="1" x14ac:dyDescent="0.4">
      <c r="A74" s="47">
        <v>7</v>
      </c>
      <c r="B74" s="479" t="s">
        <v>45</v>
      </c>
      <c r="C74" s="480"/>
      <c r="D74" s="480"/>
      <c r="E74" s="480"/>
      <c r="F74" s="481"/>
      <c r="G74" s="482" t="s">
        <v>18</v>
      </c>
      <c r="H74" s="483"/>
      <c r="I74" s="47"/>
      <c r="J74" s="7"/>
      <c r="K74" s="7"/>
      <c r="L74" s="7"/>
      <c r="M74" s="7"/>
      <c r="N74" s="7"/>
      <c r="O74" s="7"/>
      <c r="P74" s="7"/>
      <c r="Q74" s="7"/>
      <c r="S74" t="e" cm="1">
        <f t="array" ref="S74">_xlfn.IFS(G74="NO",0,G74="YES",1)</f>
        <v>#N/A</v>
      </c>
    </row>
    <row r="75" spans="1:20" ht="15" hidden="1" thickBot="1" x14ac:dyDescent="0.4">
      <c r="A75" s="47"/>
      <c r="B75" s="47"/>
      <c r="C75" s="47"/>
      <c r="D75" s="47"/>
      <c r="E75" s="47"/>
      <c r="F75" s="47"/>
      <c r="G75" s="47"/>
      <c r="H75" s="47"/>
      <c r="I75" s="47"/>
      <c r="J75" s="7"/>
      <c r="K75" s="7"/>
      <c r="L75" s="7"/>
      <c r="M75" s="7"/>
      <c r="N75" s="7"/>
      <c r="O75" s="7"/>
      <c r="P75" s="7"/>
      <c r="Q75" s="7"/>
    </row>
    <row r="76" spans="1:20" ht="36.75" hidden="1" customHeight="1" thickBot="1" x14ac:dyDescent="0.4">
      <c r="A76" s="47">
        <v>8</v>
      </c>
      <c r="B76" s="479" t="s">
        <v>46</v>
      </c>
      <c r="C76" s="480"/>
      <c r="D76" s="480"/>
      <c r="E76" s="480"/>
      <c r="F76" s="481"/>
      <c r="G76" s="482" t="s">
        <v>18</v>
      </c>
      <c r="H76" s="483"/>
      <c r="I76" s="47"/>
      <c r="J76" s="7"/>
      <c r="K76" s="7"/>
      <c r="L76" s="7"/>
      <c r="M76" s="7"/>
      <c r="N76" s="7"/>
      <c r="O76" s="7"/>
      <c r="P76" s="7"/>
      <c r="Q76" s="7"/>
      <c r="S76" t="e" cm="1">
        <f t="array" ref="S76">_xlfn.IFS(G76="NO",0,G76="YES",1)</f>
        <v>#N/A</v>
      </c>
      <c r="T76" s="17" t="e">
        <f>SUM(S76:S90)</f>
        <v>#N/A</v>
      </c>
    </row>
    <row r="77" spans="1:20" ht="15" hidden="1" thickBot="1" x14ac:dyDescent="0.4">
      <c r="A77" s="47"/>
      <c r="B77" s="47"/>
      <c r="C77" s="47"/>
      <c r="D77" s="47"/>
      <c r="E77" s="47"/>
      <c r="F77" s="47"/>
      <c r="G77" s="47"/>
      <c r="H77" s="47"/>
      <c r="I77" s="47"/>
      <c r="J77" s="7"/>
      <c r="K77" s="7"/>
      <c r="L77" s="7"/>
      <c r="M77" s="7"/>
      <c r="N77" s="7"/>
      <c r="O77" s="7"/>
      <c r="P77" s="7"/>
      <c r="Q77" s="7"/>
    </row>
    <row r="78" spans="1:20" ht="40.5" hidden="1" customHeight="1" thickBot="1" x14ac:dyDescent="0.4">
      <c r="A78" s="47">
        <v>9</v>
      </c>
      <c r="B78" s="479" t="s">
        <v>47</v>
      </c>
      <c r="C78" s="480"/>
      <c r="D78" s="480"/>
      <c r="E78" s="480"/>
      <c r="F78" s="481"/>
      <c r="G78" s="517">
        <v>0</v>
      </c>
      <c r="H78" s="518"/>
      <c r="I78" s="47"/>
      <c r="J78" s="7"/>
      <c r="K78" s="7"/>
      <c r="L78" s="7"/>
      <c r="M78" s="7"/>
      <c r="N78" s="7"/>
      <c r="O78" s="7"/>
      <c r="P78" s="7"/>
      <c r="Q78" s="7"/>
      <c r="S78" cm="1">
        <f t="array" ref="S78">_xlfn.IFS(G78&gt;=150000,1,G78&lt;150000,0)</f>
        <v>0</v>
      </c>
    </row>
    <row r="79" spans="1:20" ht="15" hidden="1" thickBot="1" x14ac:dyDescent="0.4">
      <c r="A79" s="47"/>
      <c r="B79" s="47"/>
      <c r="C79" s="47"/>
      <c r="D79" s="47"/>
      <c r="E79" s="47"/>
      <c r="F79" s="47"/>
      <c r="G79" s="47"/>
      <c r="H79" s="47"/>
      <c r="I79" s="47"/>
      <c r="J79" s="7"/>
      <c r="K79" s="7"/>
      <c r="L79" s="7"/>
      <c r="M79" s="7"/>
      <c r="N79" s="7"/>
      <c r="O79" s="7"/>
      <c r="P79" s="7"/>
      <c r="Q79" s="7"/>
    </row>
    <row r="80" spans="1:20" ht="45" hidden="1" customHeight="1" thickBot="1" x14ac:dyDescent="0.4">
      <c r="A80" s="47">
        <v>10</v>
      </c>
      <c r="B80" s="479" t="s">
        <v>48</v>
      </c>
      <c r="C80" s="480"/>
      <c r="D80" s="480"/>
      <c r="E80" s="480"/>
      <c r="F80" s="481"/>
      <c r="G80" s="482" t="s">
        <v>18</v>
      </c>
      <c r="H80" s="483"/>
      <c r="I80" s="47"/>
      <c r="J80" s="7"/>
      <c r="K80" s="7"/>
      <c r="L80" s="7"/>
      <c r="M80" s="7"/>
      <c r="N80" s="7"/>
      <c r="O80" s="7"/>
      <c r="P80" s="7"/>
      <c r="Q80" s="7"/>
      <c r="S80" t="e" cm="1">
        <f t="array" ref="S80">_xlfn.IFS(G80="NO",0,G80="YES",1)</f>
        <v>#N/A</v>
      </c>
    </row>
    <row r="81" spans="1:20" ht="15" hidden="1" thickBot="1" x14ac:dyDescent="0.4">
      <c r="A81" s="47"/>
      <c r="B81" s="47"/>
      <c r="C81" s="47"/>
      <c r="D81" s="47"/>
      <c r="E81" s="47"/>
      <c r="F81" s="47"/>
      <c r="G81" s="47"/>
      <c r="H81" s="47"/>
      <c r="I81" s="47"/>
      <c r="J81" s="7"/>
      <c r="K81" s="7"/>
      <c r="L81" s="7"/>
      <c r="M81" s="7"/>
      <c r="N81" s="7"/>
      <c r="O81" s="7"/>
      <c r="P81" s="7"/>
      <c r="Q81" s="7"/>
    </row>
    <row r="82" spans="1:20" ht="37.5" hidden="1" customHeight="1" thickBot="1" x14ac:dyDescent="0.4">
      <c r="A82" s="47">
        <v>11</v>
      </c>
      <c r="B82" s="479" t="s">
        <v>49</v>
      </c>
      <c r="C82" s="480"/>
      <c r="D82" s="480"/>
      <c r="E82" s="480"/>
      <c r="F82" s="481"/>
      <c r="G82" s="482" t="s">
        <v>18</v>
      </c>
      <c r="H82" s="483"/>
      <c r="I82" s="47"/>
      <c r="J82" s="7"/>
      <c r="K82" s="7"/>
      <c r="L82" s="7"/>
      <c r="M82" s="7"/>
      <c r="N82" s="7"/>
      <c r="O82" s="7"/>
      <c r="P82" s="7"/>
      <c r="Q82" s="7"/>
      <c r="S82" t="e" cm="1">
        <f t="array" ref="S82">_xlfn.IFS(G82="NO",0,G82="YES",1)</f>
        <v>#N/A</v>
      </c>
    </row>
    <row r="83" spans="1:20" ht="15" hidden="1" thickBot="1" x14ac:dyDescent="0.4">
      <c r="A83" s="47"/>
      <c r="B83" s="47"/>
      <c r="C83" s="47"/>
      <c r="D83" s="47"/>
      <c r="E83" s="47"/>
      <c r="F83" s="47"/>
      <c r="G83" s="47"/>
      <c r="H83" s="47"/>
      <c r="I83" s="47"/>
      <c r="J83" s="7"/>
      <c r="K83" s="7"/>
      <c r="L83" s="7"/>
      <c r="M83" s="7"/>
      <c r="N83" s="7"/>
      <c r="O83" s="7"/>
      <c r="P83" s="7"/>
      <c r="Q83" s="7"/>
    </row>
    <row r="84" spans="1:20" ht="42" hidden="1" customHeight="1" thickBot="1" x14ac:dyDescent="0.4">
      <c r="A84" s="47">
        <v>12</v>
      </c>
      <c r="B84" s="479" t="s">
        <v>50</v>
      </c>
      <c r="C84" s="480"/>
      <c r="D84" s="480"/>
      <c r="E84" s="480"/>
      <c r="F84" s="481"/>
      <c r="G84" s="482" t="s">
        <v>18</v>
      </c>
      <c r="H84" s="483"/>
      <c r="I84" s="47"/>
      <c r="J84" s="7"/>
      <c r="K84" s="7"/>
      <c r="L84" s="7"/>
      <c r="M84" s="7"/>
      <c r="N84" s="7"/>
      <c r="O84" s="7"/>
      <c r="P84" s="7"/>
      <c r="Q84" s="7"/>
      <c r="S84" t="e" cm="1">
        <f t="array" ref="S84">_xlfn.IFS(G84="NO",0,G84="YES",1)</f>
        <v>#N/A</v>
      </c>
    </row>
    <row r="85" spans="1:20" ht="15" hidden="1" thickBot="1" x14ac:dyDescent="0.4">
      <c r="A85" s="47"/>
      <c r="B85" s="47"/>
      <c r="C85" s="47"/>
      <c r="D85" s="47"/>
      <c r="E85" s="47"/>
      <c r="F85" s="47"/>
      <c r="G85" s="47"/>
      <c r="H85" s="47"/>
      <c r="I85" s="47"/>
      <c r="J85" s="7"/>
      <c r="K85" s="7"/>
      <c r="L85" s="7"/>
      <c r="M85" s="7"/>
      <c r="N85" s="7"/>
      <c r="O85" s="7"/>
      <c r="P85" s="7"/>
      <c r="Q85" s="7"/>
    </row>
    <row r="86" spans="1:20" ht="56.9" hidden="1" customHeight="1" thickBot="1" x14ac:dyDescent="0.4">
      <c r="A86" s="47">
        <v>13</v>
      </c>
      <c r="B86" s="479" t="s">
        <v>51</v>
      </c>
      <c r="C86" s="480"/>
      <c r="D86" s="480"/>
      <c r="E86" s="480"/>
      <c r="F86" s="481"/>
      <c r="G86" s="482" t="s">
        <v>18</v>
      </c>
      <c r="H86" s="483"/>
      <c r="I86" s="47"/>
      <c r="J86" s="7"/>
      <c r="K86" s="7"/>
      <c r="L86" s="7"/>
      <c r="M86" s="7"/>
      <c r="N86" s="7"/>
      <c r="O86" s="7"/>
      <c r="P86" s="7"/>
      <c r="Q86" s="7"/>
      <c r="S86" t="e" cm="1">
        <f t="array" ref="S86">_xlfn.IFS(G86="NO",0,G86="YES",1)</f>
        <v>#N/A</v>
      </c>
    </row>
    <row r="87" spans="1:20" ht="15" hidden="1" thickBot="1" x14ac:dyDescent="0.4">
      <c r="A87" s="47"/>
      <c r="B87" s="47"/>
      <c r="C87" s="47"/>
      <c r="D87" s="47"/>
      <c r="E87" s="47"/>
      <c r="F87" s="47"/>
      <c r="G87" s="47"/>
      <c r="H87" s="47"/>
      <c r="I87" s="47"/>
      <c r="J87" s="7"/>
      <c r="K87" s="7"/>
      <c r="L87" s="7"/>
      <c r="M87" s="7"/>
      <c r="N87" s="7"/>
      <c r="O87" s="7"/>
      <c r="P87" s="7"/>
      <c r="Q87" s="7"/>
    </row>
    <row r="88" spans="1:20" ht="55.5" hidden="1" customHeight="1" thickBot="1" x14ac:dyDescent="0.4">
      <c r="A88" s="47">
        <v>14</v>
      </c>
      <c r="B88" s="479" t="s">
        <v>52</v>
      </c>
      <c r="C88" s="480"/>
      <c r="D88" s="480"/>
      <c r="E88" s="480"/>
      <c r="F88" s="481"/>
      <c r="G88" s="482" t="s">
        <v>18</v>
      </c>
      <c r="H88" s="483"/>
      <c r="I88" s="47"/>
      <c r="J88" s="7"/>
      <c r="K88" s="7"/>
      <c r="L88" s="7"/>
      <c r="M88" s="7"/>
      <c r="N88" s="7"/>
      <c r="O88" s="7"/>
      <c r="P88" s="7"/>
      <c r="Q88" s="7"/>
      <c r="S88" t="e" cm="1">
        <f t="array" ref="S88">_xlfn.IFS(G88="NO",0,G88="YES",1)</f>
        <v>#N/A</v>
      </c>
    </row>
    <row r="89" spans="1:20" ht="15" hidden="1" thickBot="1" x14ac:dyDescent="0.4">
      <c r="A89" s="47"/>
      <c r="B89" s="47"/>
      <c r="C89" s="47"/>
      <c r="D89" s="47"/>
      <c r="E89" s="47"/>
      <c r="F89" s="47"/>
      <c r="G89" s="47"/>
      <c r="H89" s="47"/>
      <c r="I89" s="47"/>
      <c r="J89" s="7"/>
      <c r="K89" s="7"/>
      <c r="L89" s="7"/>
      <c r="M89" s="7"/>
      <c r="N89" s="7"/>
      <c r="O89" s="7"/>
      <c r="P89" s="7"/>
      <c r="Q89" s="7"/>
    </row>
    <row r="90" spans="1:20" ht="27" hidden="1" customHeight="1" thickBot="1" x14ac:dyDescent="0.4">
      <c r="A90" s="47">
        <v>15</v>
      </c>
      <c r="B90" s="479" t="s">
        <v>53</v>
      </c>
      <c r="C90" s="480"/>
      <c r="D90" s="480"/>
      <c r="E90" s="480"/>
      <c r="F90" s="481"/>
      <c r="G90" s="482" t="s">
        <v>18</v>
      </c>
      <c r="H90" s="483"/>
      <c r="I90" s="47"/>
      <c r="J90" s="7"/>
      <c r="K90" s="7"/>
      <c r="L90" s="7"/>
      <c r="M90" s="7"/>
      <c r="N90" s="7"/>
      <c r="O90" s="7"/>
      <c r="P90" s="7"/>
      <c r="Q90" s="7"/>
      <c r="S90" t="e" cm="1">
        <f t="array" ref="S90">_xlfn.IFS(G90="NO",0,G90="YES",1)</f>
        <v>#N/A</v>
      </c>
    </row>
    <row r="91" spans="1:20" ht="15" hidden="1" thickBot="1" x14ac:dyDescent="0.4">
      <c r="A91" s="47"/>
      <c r="B91" s="47"/>
      <c r="C91" s="47"/>
      <c r="D91" s="47"/>
      <c r="E91" s="47"/>
      <c r="F91" s="47"/>
      <c r="G91" s="47"/>
      <c r="H91" s="47"/>
      <c r="I91" s="47"/>
      <c r="J91" s="7"/>
      <c r="K91" s="7"/>
      <c r="L91" s="7"/>
      <c r="M91" s="7"/>
      <c r="N91" s="7"/>
      <c r="O91" s="7"/>
      <c r="P91" s="7"/>
      <c r="Q91" s="7"/>
    </row>
    <row r="92" spans="1:20" ht="41.15" hidden="1" customHeight="1" thickBot="1" x14ac:dyDescent="0.4">
      <c r="A92" s="47">
        <v>16</v>
      </c>
      <c r="B92" s="479" t="s">
        <v>54</v>
      </c>
      <c r="C92" s="480"/>
      <c r="D92" s="480"/>
      <c r="E92" s="480"/>
      <c r="F92" s="481"/>
      <c r="G92" s="482" t="s">
        <v>18</v>
      </c>
      <c r="H92" s="483"/>
      <c r="I92" s="47"/>
      <c r="J92" s="7"/>
      <c r="K92" s="7"/>
      <c r="L92" s="7"/>
      <c r="M92" s="7"/>
      <c r="N92" s="7"/>
      <c r="O92" s="7"/>
      <c r="P92" s="7"/>
      <c r="Q92" s="7"/>
      <c r="S92" t="e" cm="1">
        <f t="array" ref="S92">_xlfn.IFS(G92="NO",0,G92="YES",1)</f>
        <v>#N/A</v>
      </c>
      <c r="T92" s="17" t="e">
        <f>SUM(S92:S100)</f>
        <v>#N/A</v>
      </c>
    </row>
    <row r="93" spans="1:20" ht="15" hidden="1" thickBot="1" x14ac:dyDescent="0.4">
      <c r="A93" s="47"/>
      <c r="B93" s="47"/>
      <c r="C93" s="47"/>
      <c r="D93" s="47"/>
      <c r="E93" s="47"/>
      <c r="F93" s="47"/>
      <c r="G93" s="47"/>
      <c r="H93" s="47"/>
      <c r="I93" s="47"/>
      <c r="J93" s="7"/>
      <c r="K93" s="7"/>
      <c r="L93" s="7"/>
      <c r="M93" s="7"/>
      <c r="N93" s="7"/>
      <c r="O93" s="7"/>
      <c r="P93" s="7"/>
      <c r="Q93" s="7"/>
    </row>
    <row r="94" spans="1:20" ht="34.5" hidden="1" customHeight="1" thickBot="1" x14ac:dyDescent="0.4">
      <c r="A94" s="47">
        <v>17</v>
      </c>
      <c r="B94" s="479" t="s">
        <v>55</v>
      </c>
      <c r="C94" s="480"/>
      <c r="D94" s="480"/>
      <c r="E94" s="480"/>
      <c r="F94" s="481"/>
      <c r="G94" s="482" t="s">
        <v>18</v>
      </c>
      <c r="H94" s="483"/>
      <c r="I94" s="47"/>
      <c r="J94" s="7"/>
      <c r="K94" s="7"/>
      <c r="L94" s="7"/>
      <c r="M94" s="7"/>
      <c r="N94" s="7"/>
      <c r="O94" s="7"/>
      <c r="P94" s="7"/>
      <c r="Q94" s="7"/>
      <c r="S94" t="e" cm="1">
        <f t="array" ref="S94">_xlfn.IFS(G94="NO",0,G94="YES",1)</f>
        <v>#N/A</v>
      </c>
    </row>
    <row r="95" spans="1:20" ht="15" hidden="1" thickBot="1" x14ac:dyDescent="0.4">
      <c r="A95" s="47"/>
      <c r="B95" s="47"/>
      <c r="C95" s="47"/>
      <c r="D95" s="47"/>
      <c r="E95" s="47"/>
      <c r="F95" s="47"/>
      <c r="G95" s="47"/>
      <c r="H95" s="47"/>
      <c r="I95" s="47"/>
      <c r="J95" s="7"/>
      <c r="K95" s="7"/>
      <c r="L95" s="7"/>
      <c r="M95" s="7"/>
      <c r="N95" s="7"/>
      <c r="O95" s="7"/>
      <c r="P95" s="7"/>
      <c r="Q95" s="7"/>
    </row>
    <row r="96" spans="1:20" ht="42.65" hidden="1" customHeight="1" thickBot="1" x14ac:dyDescent="0.4">
      <c r="A96" s="47">
        <v>18</v>
      </c>
      <c r="B96" s="479" t="s">
        <v>56</v>
      </c>
      <c r="C96" s="480"/>
      <c r="D96" s="480"/>
      <c r="E96" s="480"/>
      <c r="F96" s="481"/>
      <c r="G96" s="482" t="s">
        <v>18</v>
      </c>
      <c r="H96" s="483"/>
      <c r="I96" s="47"/>
      <c r="J96" s="7"/>
      <c r="K96" s="7"/>
      <c r="L96" s="7"/>
      <c r="M96" s="7"/>
      <c r="N96" s="7"/>
      <c r="O96" s="7"/>
      <c r="P96" s="7"/>
      <c r="Q96" s="7"/>
      <c r="S96" t="e" cm="1">
        <f t="array" ref="S96">_xlfn.IFS(G96="NO",0,G96="YES",1)</f>
        <v>#N/A</v>
      </c>
    </row>
    <row r="97" spans="1:19" ht="15" hidden="1" thickBot="1" x14ac:dyDescent="0.4">
      <c r="A97" s="47"/>
      <c r="B97" s="47"/>
      <c r="C97" s="47"/>
      <c r="D97" s="47"/>
      <c r="E97" s="47"/>
      <c r="F97" s="47"/>
      <c r="G97" s="47"/>
      <c r="H97" s="47"/>
      <c r="I97" s="47"/>
      <c r="J97" s="7"/>
      <c r="K97" s="7"/>
      <c r="L97" s="7"/>
      <c r="M97" s="7"/>
      <c r="N97" s="7"/>
      <c r="O97" s="7"/>
      <c r="P97" s="7"/>
      <c r="Q97" s="7"/>
    </row>
    <row r="98" spans="1:19" ht="42.65" hidden="1" customHeight="1" thickBot="1" x14ac:dyDescent="0.4">
      <c r="A98" s="47">
        <v>19</v>
      </c>
      <c r="B98" s="479" t="s">
        <v>57</v>
      </c>
      <c r="C98" s="480"/>
      <c r="D98" s="480"/>
      <c r="E98" s="480"/>
      <c r="F98" s="481"/>
      <c r="G98" s="482" t="s">
        <v>18</v>
      </c>
      <c r="H98" s="483"/>
      <c r="I98" s="47"/>
      <c r="J98" s="7"/>
      <c r="K98" s="7"/>
      <c r="L98" s="7"/>
      <c r="M98" s="7"/>
      <c r="N98" s="7"/>
      <c r="O98" s="7"/>
      <c r="P98" s="7"/>
      <c r="Q98" s="7"/>
      <c r="S98" t="e" cm="1">
        <f t="array" ref="S98">_xlfn.IFS(G98="NO",0,G98="YES",1)</f>
        <v>#N/A</v>
      </c>
    </row>
    <row r="99" spans="1:19" ht="15" hidden="1" thickBot="1" x14ac:dyDescent="0.4">
      <c r="A99" s="47"/>
      <c r="B99" s="47"/>
      <c r="C99" s="47"/>
      <c r="D99" s="47"/>
      <c r="E99" s="47"/>
      <c r="F99" s="47"/>
      <c r="G99" s="47"/>
      <c r="H99" s="47"/>
      <c r="I99" s="47"/>
      <c r="J99" s="7"/>
      <c r="K99" s="7"/>
      <c r="L99" s="7"/>
      <c r="M99" s="7"/>
      <c r="N99" s="7"/>
      <c r="O99" s="7"/>
      <c r="P99" s="7"/>
      <c r="Q99" s="7"/>
    </row>
    <row r="100" spans="1:19" ht="40.5" hidden="1" customHeight="1" thickBot="1" x14ac:dyDescent="0.4">
      <c r="A100" s="47">
        <v>20</v>
      </c>
      <c r="B100" s="479" t="s">
        <v>58</v>
      </c>
      <c r="C100" s="480"/>
      <c r="D100" s="480"/>
      <c r="E100" s="480"/>
      <c r="F100" s="481"/>
      <c r="G100" s="482" t="s">
        <v>18</v>
      </c>
      <c r="H100" s="483"/>
      <c r="I100" s="47"/>
      <c r="J100" s="7"/>
      <c r="K100" s="7"/>
      <c r="L100" s="7"/>
      <c r="M100" s="7"/>
      <c r="N100" s="7"/>
      <c r="O100" s="7"/>
      <c r="P100" s="7"/>
      <c r="Q100" s="7"/>
      <c r="S100" t="e" cm="1">
        <f t="array" ref="S100">_xlfn.IFS(G100="NO",0,G100="YES",1)</f>
        <v>#N/A</v>
      </c>
    </row>
    <row r="101" spans="1:19" x14ac:dyDescent="0.35">
      <c r="A101" s="47"/>
      <c r="B101" s="47"/>
      <c r="C101" s="47"/>
      <c r="D101" s="47"/>
      <c r="E101" s="47"/>
      <c r="F101" s="47"/>
      <c r="G101" s="47"/>
      <c r="H101" s="47"/>
      <c r="I101" s="47"/>
      <c r="J101" s="7"/>
      <c r="K101" s="7"/>
      <c r="L101" s="7"/>
      <c r="M101" s="7"/>
      <c r="N101" s="7"/>
      <c r="O101" s="7"/>
      <c r="P101" s="7"/>
      <c r="Q101" s="7"/>
    </row>
    <row r="102" spans="1:19" hidden="1" x14ac:dyDescent="0.35">
      <c r="A102" s="7"/>
      <c r="B102" s="7"/>
      <c r="C102" s="7"/>
      <c r="D102" s="7"/>
      <c r="E102" s="7"/>
      <c r="F102" s="7"/>
      <c r="G102" s="7"/>
      <c r="H102" s="7"/>
      <c r="I102" s="7"/>
      <c r="J102" s="7"/>
      <c r="K102" s="7"/>
      <c r="L102" s="7"/>
      <c r="M102" s="7"/>
      <c r="N102" s="7"/>
      <c r="O102" s="7"/>
      <c r="P102" s="7"/>
      <c r="Q102" s="7"/>
    </row>
  </sheetData>
  <mergeCells count="116">
    <mergeCell ref="B98:F98"/>
    <mergeCell ref="G98:H98"/>
    <mergeCell ref="B100:F100"/>
    <mergeCell ref="G100:H100"/>
    <mergeCell ref="B88:F88"/>
    <mergeCell ref="G88:H88"/>
    <mergeCell ref="B90:F90"/>
    <mergeCell ref="G90:H90"/>
    <mergeCell ref="B92:F92"/>
    <mergeCell ref="G92:H92"/>
    <mergeCell ref="B94:F94"/>
    <mergeCell ref="G94:H94"/>
    <mergeCell ref="B96:F96"/>
    <mergeCell ref="G96:H96"/>
    <mergeCell ref="B78:F78"/>
    <mergeCell ref="G78:H78"/>
    <mergeCell ref="B80:F80"/>
    <mergeCell ref="G80:H80"/>
    <mergeCell ref="B82:F82"/>
    <mergeCell ref="G82:H82"/>
    <mergeCell ref="B84:F84"/>
    <mergeCell ref="G84:H84"/>
    <mergeCell ref="B86:F86"/>
    <mergeCell ref="G86:H86"/>
    <mergeCell ref="B34:H34"/>
    <mergeCell ref="B35:D35"/>
    <mergeCell ref="B39:H39"/>
    <mergeCell ref="B28:H28"/>
    <mergeCell ref="B40:C40"/>
    <mergeCell ref="B48:C48"/>
    <mergeCell ref="D48:H48"/>
    <mergeCell ref="B41:C41"/>
    <mergeCell ref="D41:H41"/>
    <mergeCell ref="B42:C42"/>
    <mergeCell ref="B46:C46"/>
    <mergeCell ref="D46:H46"/>
    <mergeCell ref="D42:H42"/>
    <mergeCell ref="B43:C43"/>
    <mergeCell ref="D43:H43"/>
    <mergeCell ref="E36:H36"/>
    <mergeCell ref="B45:H45"/>
    <mergeCell ref="E35:H35"/>
    <mergeCell ref="B36:D36"/>
    <mergeCell ref="D40:H40"/>
    <mergeCell ref="G31:H31"/>
    <mergeCell ref="B31:D31"/>
    <mergeCell ref="E31:F31"/>
    <mergeCell ref="B32:H32"/>
    <mergeCell ref="A1:I1"/>
    <mergeCell ref="B30:F30"/>
    <mergeCell ref="G30:H30"/>
    <mergeCell ref="B19:H19"/>
    <mergeCell ref="B22:H22"/>
    <mergeCell ref="B25:H25"/>
    <mergeCell ref="D15:H15"/>
    <mergeCell ref="D12:H12"/>
    <mergeCell ref="D13:H13"/>
    <mergeCell ref="D16:H16"/>
    <mergeCell ref="B18:H18"/>
    <mergeCell ref="B21:H21"/>
    <mergeCell ref="B7:H7"/>
    <mergeCell ref="B10:H10"/>
    <mergeCell ref="B8:H8"/>
    <mergeCell ref="D14:H14"/>
    <mergeCell ref="B27:H27"/>
    <mergeCell ref="B13:C13"/>
    <mergeCell ref="B14:C14"/>
    <mergeCell ref="B24:H24"/>
    <mergeCell ref="B15:C15"/>
    <mergeCell ref="B16:C16"/>
    <mergeCell ref="D11:H11"/>
    <mergeCell ref="B29:H29"/>
    <mergeCell ref="B76:F76"/>
    <mergeCell ref="G76:H76"/>
    <mergeCell ref="B72:F72"/>
    <mergeCell ref="G72:H72"/>
    <mergeCell ref="B64:F64"/>
    <mergeCell ref="G64:H64"/>
    <mergeCell ref="B65:F65"/>
    <mergeCell ref="G65:H65"/>
    <mergeCell ref="B73:F73"/>
    <mergeCell ref="G73:H73"/>
    <mergeCell ref="B74:F74"/>
    <mergeCell ref="G74:H74"/>
    <mergeCell ref="B68:F68"/>
    <mergeCell ref="G68:H68"/>
    <mergeCell ref="B69:F69"/>
    <mergeCell ref="G69:H69"/>
    <mergeCell ref="B70:F70"/>
    <mergeCell ref="G70:H70"/>
    <mergeCell ref="B66:F66"/>
    <mergeCell ref="G66:H66"/>
    <mergeCell ref="B67:F67"/>
    <mergeCell ref="G67:H67"/>
    <mergeCell ref="B37:D37"/>
    <mergeCell ref="E37:H37"/>
    <mergeCell ref="B62:F62"/>
    <mergeCell ref="G62:H62"/>
    <mergeCell ref="B63:F63"/>
    <mergeCell ref="G63:H63"/>
    <mergeCell ref="B47:C47"/>
    <mergeCell ref="D47:H47"/>
    <mergeCell ref="B60:H60"/>
    <mergeCell ref="B49:C49"/>
    <mergeCell ref="D49:H49"/>
    <mergeCell ref="B52:H52"/>
    <mergeCell ref="B53:H53"/>
    <mergeCell ref="B54:F54"/>
    <mergeCell ref="B55:F55"/>
    <mergeCell ref="B56:F56"/>
    <mergeCell ref="B57:F57"/>
    <mergeCell ref="G54:H54"/>
    <mergeCell ref="G55:H55"/>
    <mergeCell ref="G56:H56"/>
    <mergeCell ref="G57:H57"/>
    <mergeCell ref="B58:H58"/>
  </mergeCells>
  <pageMargins left="0.7" right="0.7" top="0.75" bottom="0.75" header="0.3" footer="0.3"/>
  <pageSetup paperSize="9" scale="93" firstPageNumber="2" fitToHeight="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7913CCA4-0E93-4005-9634-67E1D795E603}">
          <x14:formula1>
            <xm:f>Technical!$A$17:$A$68</xm:f>
          </x14:formula1>
          <xm:sqref>D14</xm:sqref>
        </x14:dataValidation>
        <x14:dataValidation type="list" allowBlank="1" showInputMessage="1" showErrorMessage="1" xr:uid="{ACFCCD23-6416-4F00-844C-5CFF76F5E9C9}">
          <x14:formula1>
            <xm:f>Technical!$A$72:$A$268</xm:f>
          </x14:formula1>
          <xm:sqref>D16</xm:sqref>
        </x14:dataValidation>
        <x14:dataValidation type="list" allowBlank="1" showInputMessage="1" showErrorMessage="1" xr:uid="{80858B41-DA81-4278-B7D3-AD0C8FBD18D6}">
          <x14:formula1>
            <xm:f>Technical!$A$274:$A$279</xm:f>
          </x14:formula1>
          <xm:sqref>B28:H28</xm:sqref>
        </x14:dataValidation>
        <x14:dataValidation type="list" allowBlank="1" showInputMessage="1" showErrorMessage="1" xr:uid="{274708E6-2175-408E-B2B4-5627160A215A}">
          <x14:formula1>
            <xm:f>Technical!$A$281:$A$283</xm:f>
          </x14:formula1>
          <xm:sqref>G30:H30 G98:H98 G96:H96 G94:H94 G92:H92 G90:H90 G88:H88 G86:H86 G84:H84 G82:H82 G80:H80 G100:H100 G76:H76 G74:H74 G72:H72 G70:H70 G68:H68 G66:H66 G64:H64 G62:H62</xm:sqref>
        </x14:dataValidation>
        <x14:dataValidation type="list" allowBlank="1" showInputMessage="1" showErrorMessage="1" xr:uid="{AA0E70A8-188D-4310-86A8-C8DAF0D8A2AE}">
          <x14:formula1>
            <xm:f>Technical!$A$285:$A$292</xm:f>
          </x14:formula1>
          <xm:sqref>B29:H29</xm:sqref>
        </x14:dataValidation>
        <x14:dataValidation type="list" allowBlank="1" showInputMessage="1" showErrorMessage="1" xr:uid="{27B0E0FF-1E73-4892-A50F-2516CACA263A}">
          <x14:formula1>
            <xm:f>Technical!$A$293:$A$295</xm:f>
          </x14:formula1>
          <xm:sqref>G54:H57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E8F29-2E0A-4942-A341-7A9E096721A4}">
  <sheetPr codeName="Sheet18">
    <tabColor rgb="FF542E91"/>
    <pageSetUpPr fitToPage="1"/>
  </sheetPr>
  <dimension ref="A1:U45"/>
  <sheetViews>
    <sheetView showGridLines="0" topLeftCell="A17" zoomScale="75" zoomScaleNormal="75" workbookViewId="0">
      <selection activeCell="M4" sqref="M4"/>
    </sheetView>
  </sheetViews>
  <sheetFormatPr defaultColWidth="0" defaultRowHeight="14.5" x14ac:dyDescent="0.35"/>
  <cols>
    <col min="1" max="9" width="9.54296875" customWidth="1"/>
    <col min="10" max="19" width="8.54296875" customWidth="1"/>
    <col min="20" max="16384" width="8.54296875" hidden="1"/>
  </cols>
  <sheetData>
    <row r="1" spans="1:21" ht="20" x14ac:dyDescent="0.4">
      <c r="A1" s="56"/>
      <c r="B1" s="56"/>
      <c r="C1" s="56"/>
      <c r="D1" s="542" t="s">
        <v>59</v>
      </c>
      <c r="E1" s="542"/>
      <c r="F1" s="542"/>
      <c r="G1" s="56"/>
      <c r="H1" s="56"/>
      <c r="I1" s="56"/>
    </row>
    <row r="2" spans="1:21" ht="20" x14ac:dyDescent="0.35">
      <c r="A2" s="519" t="s">
        <v>60</v>
      </c>
      <c r="B2" s="501"/>
      <c r="C2" s="501"/>
      <c r="D2" s="501"/>
      <c r="E2" s="501"/>
      <c r="F2" s="501"/>
      <c r="G2" s="501"/>
      <c r="H2" s="501"/>
      <c r="I2" s="501"/>
    </row>
    <row r="3" spans="1:21" x14ac:dyDescent="0.35">
      <c r="A3" s="56"/>
      <c r="B3" s="56"/>
      <c r="C3" s="56"/>
      <c r="D3" s="56"/>
      <c r="E3" s="56"/>
      <c r="F3" s="56"/>
      <c r="G3" s="56"/>
      <c r="H3" s="56"/>
      <c r="I3" s="56"/>
    </row>
    <row r="4" spans="1:21" ht="33" customHeight="1" x14ac:dyDescent="0.35">
      <c r="A4" s="543" t="s">
        <v>61</v>
      </c>
      <c r="B4" s="543"/>
      <c r="C4" s="544" t="s">
        <v>62</v>
      </c>
      <c r="D4" s="544"/>
      <c r="E4" s="544"/>
      <c r="F4" s="544"/>
      <c r="G4" s="544"/>
      <c r="H4" s="544"/>
      <c r="I4" s="544"/>
      <c r="U4" t="str">
        <f>C4</f>
        <v>[enter here]</v>
      </c>
    </row>
    <row r="5" spans="1:21" x14ac:dyDescent="0.35">
      <c r="A5" s="56"/>
      <c r="B5" s="56"/>
      <c r="C5" s="56"/>
      <c r="D5" s="56"/>
      <c r="E5" s="56"/>
      <c r="F5" s="56"/>
      <c r="G5" s="56"/>
      <c r="H5" s="56"/>
      <c r="I5" s="56"/>
    </row>
    <row r="6" spans="1:21" ht="33.65" customHeight="1" x14ac:dyDescent="0.35">
      <c r="A6" s="533" t="s">
        <v>63</v>
      </c>
      <c r="B6" s="533"/>
      <c r="C6" s="544" t="s">
        <v>64</v>
      </c>
      <c r="D6" s="544"/>
      <c r="E6" s="544"/>
      <c r="F6" s="544"/>
      <c r="G6" s="544"/>
      <c r="H6" s="544"/>
      <c r="I6" s="544"/>
      <c r="U6" t="str">
        <f>C6</f>
        <v>6 months</v>
      </c>
    </row>
    <row r="7" spans="1:21" x14ac:dyDescent="0.35">
      <c r="A7" s="56"/>
      <c r="B7" s="56"/>
      <c r="C7" s="56"/>
      <c r="D7" s="56"/>
      <c r="E7" s="56"/>
      <c r="F7" s="56"/>
      <c r="G7" s="56"/>
      <c r="H7" s="56"/>
      <c r="I7" s="56"/>
    </row>
    <row r="8" spans="1:21" ht="20.149999999999999" hidden="1" customHeight="1" x14ac:dyDescent="0.35">
      <c r="A8" s="533" t="s">
        <v>65</v>
      </c>
      <c r="B8" s="533"/>
      <c r="C8" s="56"/>
      <c r="D8" s="56" t="s">
        <v>66</v>
      </c>
      <c r="E8" s="56"/>
      <c r="F8" s="56"/>
      <c r="G8" s="56" t="s">
        <v>67</v>
      </c>
      <c r="H8" s="56"/>
      <c r="I8" s="56"/>
    </row>
    <row r="9" spans="1:21" ht="17.149999999999999" hidden="1" customHeight="1" x14ac:dyDescent="0.35">
      <c r="A9" s="533"/>
      <c r="B9" s="533"/>
      <c r="C9" s="56"/>
      <c r="D9" s="56" t="s">
        <v>68</v>
      </c>
      <c r="E9" s="56"/>
      <c r="F9" s="56"/>
      <c r="G9" s="56" t="s">
        <v>69</v>
      </c>
      <c r="H9" s="56"/>
      <c r="I9" s="56"/>
    </row>
    <row r="10" spans="1:21" hidden="1" x14ac:dyDescent="0.35">
      <c r="A10" s="56"/>
      <c r="B10" s="56"/>
      <c r="C10" s="56"/>
      <c r="D10" s="56"/>
      <c r="E10" s="56"/>
      <c r="F10" s="56"/>
      <c r="G10" s="56"/>
      <c r="H10" s="56"/>
      <c r="I10" s="56"/>
    </row>
    <row r="11" spans="1:21" ht="40.4" hidden="1" customHeight="1" x14ac:dyDescent="0.35">
      <c r="A11" s="538" t="s">
        <v>70</v>
      </c>
      <c r="B11" s="538"/>
      <c r="C11" s="56"/>
      <c r="D11" s="57" t="s">
        <v>71</v>
      </c>
      <c r="E11" s="56"/>
      <c r="F11" s="57" t="s">
        <v>72</v>
      </c>
      <c r="G11" s="56"/>
      <c r="H11" s="56"/>
      <c r="I11" s="56"/>
    </row>
    <row r="12" spans="1:21" x14ac:dyDescent="0.35">
      <c r="A12" s="56"/>
      <c r="B12" s="56"/>
      <c r="C12" s="56"/>
      <c r="D12" s="56"/>
      <c r="E12" s="56"/>
      <c r="F12" s="56"/>
      <c r="G12" s="56"/>
      <c r="H12" s="56"/>
      <c r="I12" s="56"/>
    </row>
    <row r="13" spans="1:21" ht="20" x14ac:dyDescent="0.35">
      <c r="A13" s="519" t="s">
        <v>73</v>
      </c>
      <c r="B13" s="501"/>
      <c r="C13" s="501"/>
      <c r="D13" s="501"/>
      <c r="E13" s="501"/>
      <c r="F13" s="501"/>
      <c r="G13" s="501"/>
      <c r="H13" s="501"/>
      <c r="I13" s="501"/>
    </row>
    <row r="14" spans="1:21" ht="67.5" customHeight="1" x14ac:dyDescent="0.35">
      <c r="A14" s="534" t="s">
        <v>74</v>
      </c>
      <c r="B14" s="534"/>
      <c r="C14" s="534"/>
      <c r="D14" s="534"/>
      <c r="E14" s="534"/>
      <c r="F14" s="534"/>
      <c r="G14" s="534"/>
      <c r="H14" s="534"/>
      <c r="I14" s="534"/>
    </row>
    <row r="15" spans="1:21" ht="15.65" customHeight="1" thickBot="1" x14ac:dyDescent="0.4">
      <c r="A15" s="56"/>
      <c r="B15" s="56"/>
      <c r="C15" s="56"/>
      <c r="D15" s="56"/>
      <c r="E15" s="56"/>
      <c r="F15" s="56"/>
      <c r="G15" s="56"/>
      <c r="H15" s="56"/>
      <c r="I15" s="56"/>
    </row>
    <row r="16" spans="1:21" s="4" customFormat="1" ht="108" customHeight="1" x14ac:dyDescent="0.35">
      <c r="A16" s="539" t="s">
        <v>62</v>
      </c>
      <c r="B16" s="540"/>
      <c r="C16" s="540"/>
      <c r="D16" s="540"/>
      <c r="E16" s="540"/>
      <c r="F16" s="540"/>
      <c r="G16" s="540"/>
      <c r="H16" s="540"/>
      <c r="I16" s="541"/>
    </row>
    <row r="17" spans="1:9" s="4" customFormat="1" ht="108" customHeight="1" thickBot="1" x14ac:dyDescent="0.4">
      <c r="A17" s="535"/>
      <c r="B17" s="536"/>
      <c r="C17" s="536"/>
      <c r="D17" s="536"/>
      <c r="E17" s="536"/>
      <c r="F17" s="536"/>
      <c r="G17" s="536"/>
      <c r="H17" s="536"/>
      <c r="I17" s="537"/>
    </row>
    <row r="18" spans="1:9" ht="17.899999999999999" customHeight="1" x14ac:dyDescent="0.35">
      <c r="A18" s="58"/>
      <c r="B18" s="58"/>
      <c r="C18" s="58"/>
      <c r="D18" s="58"/>
      <c r="E18" s="58"/>
      <c r="F18" s="58"/>
      <c r="G18" s="58"/>
      <c r="H18" s="58"/>
      <c r="I18" s="58"/>
    </row>
    <row r="19" spans="1:9" ht="15.65" customHeight="1" x14ac:dyDescent="0.35">
      <c r="A19" s="56"/>
      <c r="B19" s="56"/>
      <c r="C19" s="56"/>
      <c r="D19" s="56"/>
      <c r="E19" s="56"/>
      <c r="F19" s="56"/>
      <c r="G19" s="56"/>
      <c r="H19" s="56"/>
      <c r="I19" s="56"/>
    </row>
    <row r="20" spans="1:9" ht="21" customHeight="1" x14ac:dyDescent="0.35">
      <c r="A20" s="519" t="s">
        <v>75</v>
      </c>
      <c r="B20" s="501"/>
      <c r="C20" s="501"/>
      <c r="D20" s="501"/>
      <c r="E20" s="501"/>
      <c r="F20" s="501"/>
      <c r="G20" s="501"/>
      <c r="H20" s="501"/>
      <c r="I20" s="501"/>
    </row>
    <row r="21" spans="1:9" ht="43.15" customHeight="1" x14ac:dyDescent="0.35">
      <c r="A21" s="520" t="s">
        <v>76</v>
      </c>
      <c r="B21" s="520"/>
      <c r="C21" s="520"/>
      <c r="D21" s="520"/>
      <c r="E21" s="520"/>
      <c r="F21" s="520"/>
      <c r="G21" s="520"/>
      <c r="H21" s="520"/>
      <c r="I21" s="520"/>
    </row>
    <row r="22" spans="1:9" ht="15.65" customHeight="1" thickBot="1" x14ac:dyDescent="0.4">
      <c r="A22" s="56"/>
      <c r="B22" s="56"/>
      <c r="C22" s="56"/>
      <c r="D22" s="56"/>
      <c r="E22" s="56"/>
      <c r="F22" s="56"/>
      <c r="G22" s="56"/>
      <c r="H22" s="56"/>
      <c r="I22" s="56"/>
    </row>
    <row r="23" spans="1:9" ht="62.15" customHeight="1" thickBot="1" x14ac:dyDescent="0.4">
      <c r="A23" s="545" t="s">
        <v>77</v>
      </c>
      <c r="B23" s="545"/>
      <c r="C23" s="546" t="s">
        <v>62</v>
      </c>
      <c r="D23" s="547"/>
      <c r="E23" s="547"/>
      <c r="F23" s="547"/>
      <c r="G23" s="547"/>
      <c r="H23" s="547"/>
      <c r="I23" s="548"/>
    </row>
    <row r="24" spans="1:9" ht="15.65" customHeight="1" thickBot="1" x14ac:dyDescent="0.4">
      <c r="A24" s="56"/>
      <c r="B24" s="56"/>
      <c r="C24" s="56"/>
      <c r="D24" s="56"/>
      <c r="E24" s="56"/>
      <c r="F24" s="56"/>
      <c r="G24" s="56"/>
      <c r="H24" s="56"/>
      <c r="I24" s="56"/>
    </row>
    <row r="25" spans="1:9" ht="50.15" customHeight="1" thickBot="1" x14ac:dyDescent="0.4">
      <c r="A25" s="549" t="s">
        <v>78</v>
      </c>
      <c r="B25" s="545"/>
      <c r="C25" s="546" t="s">
        <v>79</v>
      </c>
      <c r="D25" s="547"/>
      <c r="E25" s="547"/>
      <c r="F25" s="547"/>
      <c r="G25" s="547"/>
      <c r="H25" s="547"/>
      <c r="I25" s="548"/>
    </row>
    <row r="26" spans="1:9" ht="50.15" customHeight="1" thickBot="1" x14ac:dyDescent="0.4">
      <c r="A26" s="545"/>
      <c r="B26" s="545"/>
      <c r="C26" s="546" t="s">
        <v>80</v>
      </c>
      <c r="D26" s="547"/>
      <c r="E26" s="547"/>
      <c r="F26" s="547"/>
      <c r="G26" s="547"/>
      <c r="H26" s="547"/>
      <c r="I26" s="548"/>
    </row>
    <row r="27" spans="1:9" ht="50.15" customHeight="1" thickBot="1" x14ac:dyDescent="0.4">
      <c r="A27" s="545"/>
      <c r="B27" s="545"/>
      <c r="C27" s="546" t="s">
        <v>81</v>
      </c>
      <c r="D27" s="547"/>
      <c r="E27" s="547"/>
      <c r="F27" s="547"/>
      <c r="G27" s="547"/>
      <c r="H27" s="547"/>
      <c r="I27" s="548"/>
    </row>
    <row r="28" spans="1:9" x14ac:dyDescent="0.35">
      <c r="A28" s="56"/>
      <c r="B28" s="56"/>
      <c r="C28" s="56"/>
      <c r="D28" s="56"/>
      <c r="E28" s="56"/>
      <c r="F28" s="56"/>
      <c r="G28" s="56"/>
      <c r="H28" s="56"/>
      <c r="I28" s="56"/>
    </row>
    <row r="29" spans="1:9" x14ac:dyDescent="0.35">
      <c r="A29" s="59"/>
      <c r="B29" s="56"/>
      <c r="C29" s="56"/>
      <c r="D29" s="56"/>
      <c r="E29" s="56"/>
      <c r="F29" s="56"/>
      <c r="G29" s="56"/>
      <c r="H29" s="56"/>
      <c r="I29" s="56"/>
    </row>
    <row r="30" spans="1:9" ht="23.15" customHeight="1" x14ac:dyDescent="0.35">
      <c r="A30" s="519" t="s">
        <v>82</v>
      </c>
      <c r="B30" s="501"/>
      <c r="C30" s="501"/>
      <c r="D30" s="501"/>
      <c r="E30" s="501"/>
      <c r="F30" s="501"/>
      <c r="G30" s="501"/>
      <c r="H30" s="501"/>
      <c r="I30" s="501"/>
    </row>
    <row r="31" spans="1:9" ht="67.900000000000006" customHeight="1" x14ac:dyDescent="0.35">
      <c r="A31" s="520" t="s">
        <v>83</v>
      </c>
      <c r="B31" s="520"/>
      <c r="C31" s="520"/>
      <c r="D31" s="520"/>
      <c r="E31" s="520"/>
      <c r="F31" s="520"/>
      <c r="G31" s="520"/>
      <c r="H31" s="520"/>
      <c r="I31" s="520"/>
    </row>
    <row r="32" spans="1:9" ht="15" thickBot="1" x14ac:dyDescent="0.4">
      <c r="A32" s="32"/>
      <c r="B32" s="32"/>
      <c r="C32" s="32"/>
      <c r="D32" s="32"/>
      <c r="E32" s="32"/>
      <c r="F32" s="32"/>
      <c r="G32" s="32"/>
      <c r="H32" s="32"/>
      <c r="I32" s="32"/>
    </row>
    <row r="33" spans="1:9" s="15" customFormat="1" ht="90" customHeight="1" x14ac:dyDescent="0.35">
      <c r="A33" s="527" t="s">
        <v>62</v>
      </c>
      <c r="B33" s="528"/>
      <c r="C33" s="528"/>
      <c r="D33" s="528"/>
      <c r="E33" s="528"/>
      <c r="F33" s="528"/>
      <c r="G33" s="528"/>
      <c r="H33" s="528"/>
      <c r="I33" s="529"/>
    </row>
    <row r="34" spans="1:9" s="4" customFormat="1" ht="94.5" customHeight="1" x14ac:dyDescent="0.35">
      <c r="A34" s="530"/>
      <c r="B34" s="531"/>
      <c r="C34" s="531"/>
      <c r="D34" s="531"/>
      <c r="E34" s="531"/>
      <c r="F34" s="531"/>
      <c r="G34" s="531"/>
      <c r="H34" s="531"/>
      <c r="I34" s="532"/>
    </row>
    <row r="35" spans="1:9" s="4" customFormat="1" ht="94.5" customHeight="1" x14ac:dyDescent="0.35">
      <c r="A35" s="530"/>
      <c r="B35" s="531"/>
      <c r="C35" s="531"/>
      <c r="D35" s="531"/>
      <c r="E35" s="531"/>
      <c r="F35" s="531"/>
      <c r="G35" s="531"/>
      <c r="H35" s="531"/>
      <c r="I35" s="532"/>
    </row>
    <row r="36" spans="1:9" s="4" customFormat="1" ht="94.5" customHeight="1" thickBot="1" x14ac:dyDescent="0.4">
      <c r="A36" s="524"/>
      <c r="B36" s="525"/>
      <c r="C36" s="525"/>
      <c r="D36" s="525"/>
      <c r="E36" s="525"/>
      <c r="F36" s="525"/>
      <c r="G36" s="525"/>
      <c r="H36" s="525"/>
      <c r="I36" s="526"/>
    </row>
    <row r="38" spans="1:9" ht="28.5" customHeight="1" x14ac:dyDescent="0.35">
      <c r="A38" s="519" t="s">
        <v>84</v>
      </c>
      <c r="B38" s="501"/>
      <c r="C38" s="501"/>
      <c r="D38" s="501"/>
      <c r="E38" s="501"/>
      <c r="F38" s="501"/>
      <c r="G38" s="501"/>
      <c r="H38" s="501"/>
      <c r="I38" s="501"/>
    </row>
    <row r="39" spans="1:9" ht="64.900000000000006" customHeight="1" x14ac:dyDescent="0.35">
      <c r="A39" s="520" t="s">
        <v>85</v>
      </c>
      <c r="B39" s="520"/>
      <c r="C39" s="520"/>
      <c r="D39" s="520"/>
      <c r="E39" s="520"/>
      <c r="F39" s="520"/>
      <c r="G39" s="520"/>
      <c r="H39" s="520"/>
      <c r="I39" s="520"/>
    </row>
    <row r="40" spans="1:9" ht="15" thickBot="1" x14ac:dyDescent="0.4">
      <c r="A40" s="32"/>
      <c r="B40" s="32"/>
      <c r="C40" s="32"/>
      <c r="D40" s="32"/>
      <c r="E40" s="32"/>
      <c r="F40" s="32"/>
      <c r="G40" s="32"/>
      <c r="H40" s="32"/>
      <c r="I40" s="32"/>
    </row>
    <row r="41" spans="1:9" ht="112.4" customHeight="1" thickBot="1" x14ac:dyDescent="0.4">
      <c r="A41" s="521" t="s">
        <v>62</v>
      </c>
      <c r="B41" s="522"/>
      <c r="C41" s="522"/>
      <c r="D41" s="522"/>
      <c r="E41" s="522"/>
      <c r="F41" s="522"/>
      <c r="G41" s="522"/>
      <c r="H41" s="522"/>
      <c r="I41" s="523"/>
    </row>
    <row r="43" spans="1:9" ht="32.15" customHeight="1" x14ac:dyDescent="0.35">
      <c r="A43" s="519" t="s">
        <v>86</v>
      </c>
      <c r="B43" s="501"/>
      <c r="C43" s="501"/>
      <c r="D43" s="501"/>
      <c r="E43" s="501"/>
      <c r="F43" s="501"/>
      <c r="G43" s="501"/>
      <c r="H43" s="501"/>
      <c r="I43" s="501"/>
    </row>
    <row r="44" spans="1:9" ht="52.15" customHeight="1" thickBot="1" x14ac:dyDescent="0.4">
      <c r="A44" s="520" t="s">
        <v>87</v>
      </c>
      <c r="B44" s="520"/>
      <c r="C44" s="520"/>
      <c r="D44" s="520"/>
      <c r="E44" s="520"/>
      <c r="F44" s="520"/>
      <c r="G44" s="520"/>
      <c r="H44" s="520"/>
      <c r="I44" s="520"/>
    </row>
    <row r="45" spans="1:9" ht="112.4" customHeight="1" thickBot="1" x14ac:dyDescent="0.4">
      <c r="A45" s="521" t="s">
        <v>62</v>
      </c>
      <c r="B45" s="522"/>
      <c r="C45" s="522"/>
      <c r="D45" s="522"/>
      <c r="E45" s="522"/>
      <c r="F45" s="522"/>
      <c r="G45" s="522"/>
      <c r="H45" s="522"/>
      <c r="I45" s="523"/>
    </row>
  </sheetData>
  <mergeCells count="32">
    <mergeCell ref="A20:I20"/>
    <mergeCell ref="A23:B23"/>
    <mergeCell ref="C23:I23"/>
    <mergeCell ref="A30:I30"/>
    <mergeCell ref="A25:B27"/>
    <mergeCell ref="C25:I25"/>
    <mergeCell ref="C26:I26"/>
    <mergeCell ref="C27:I27"/>
    <mergeCell ref="A21:I21"/>
    <mergeCell ref="D1:F1"/>
    <mergeCell ref="A2:I2"/>
    <mergeCell ref="A4:B4"/>
    <mergeCell ref="C4:I4"/>
    <mergeCell ref="A6:B6"/>
    <mergeCell ref="C6:I6"/>
    <mergeCell ref="A8:B9"/>
    <mergeCell ref="A13:I13"/>
    <mergeCell ref="A14:I14"/>
    <mergeCell ref="A17:I17"/>
    <mergeCell ref="A11:B11"/>
    <mergeCell ref="A16:I16"/>
    <mergeCell ref="A43:I43"/>
    <mergeCell ref="A44:I44"/>
    <mergeCell ref="A45:I45"/>
    <mergeCell ref="A31:I31"/>
    <mergeCell ref="A36:I36"/>
    <mergeCell ref="A38:I38"/>
    <mergeCell ref="A39:I39"/>
    <mergeCell ref="A41:I41"/>
    <mergeCell ref="A33:I33"/>
    <mergeCell ref="A34:I34"/>
    <mergeCell ref="A35:I35"/>
  </mergeCells>
  <pageMargins left="0.7" right="0.7" top="0.75" bottom="0.75" header="0.3" footer="0.3"/>
  <pageSetup paperSize="9" firstPageNumber="3"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D57D5-2AEC-49F4-A23D-75592EABBAD9}">
  <sheetPr codeName="Sheet4">
    <tabColor rgb="FF542E91"/>
    <pageSetUpPr fitToPage="1"/>
  </sheetPr>
  <dimension ref="A1:S416"/>
  <sheetViews>
    <sheetView showGridLines="0" topLeftCell="A10" zoomScale="75" zoomScaleNormal="75" workbookViewId="0">
      <selection activeCell="M4" sqref="M4"/>
    </sheetView>
  </sheetViews>
  <sheetFormatPr defaultColWidth="0" defaultRowHeight="14.5" x14ac:dyDescent="0.35"/>
  <cols>
    <col min="1" max="9" width="9.54296875" customWidth="1"/>
    <col min="10" max="18" width="8.54296875" customWidth="1"/>
    <col min="19" max="16384" width="8.54296875" hidden="1"/>
  </cols>
  <sheetData>
    <row r="1" spans="1:19" ht="20" x14ac:dyDescent="0.4">
      <c r="A1" s="56"/>
      <c r="B1" s="56"/>
      <c r="C1" s="56"/>
      <c r="D1" s="542" t="s">
        <v>88</v>
      </c>
      <c r="E1" s="542"/>
      <c r="F1" s="542"/>
      <c r="G1" s="56"/>
      <c r="H1" s="56"/>
      <c r="I1" s="56"/>
    </row>
    <row r="2" spans="1:19" ht="20" x14ac:dyDescent="0.35">
      <c r="A2" s="519" t="s">
        <v>89</v>
      </c>
      <c r="B2" s="501"/>
      <c r="C2" s="501"/>
      <c r="D2" s="501"/>
      <c r="E2" s="501"/>
      <c r="F2" s="501"/>
      <c r="G2" s="501"/>
      <c r="H2" s="501"/>
      <c r="I2" s="501"/>
    </row>
    <row r="3" spans="1:19" x14ac:dyDescent="0.35">
      <c r="A3" s="555"/>
      <c r="B3" s="555"/>
      <c r="C3" s="555"/>
      <c r="D3" s="555"/>
      <c r="E3" s="555"/>
      <c r="F3" s="555"/>
      <c r="G3" s="555"/>
      <c r="H3" s="555"/>
      <c r="I3" s="555"/>
      <c r="J3" s="8"/>
    </row>
    <row r="4" spans="1:19" ht="37.4" customHeight="1" x14ac:dyDescent="0.35">
      <c r="A4" s="543" t="s">
        <v>61</v>
      </c>
      <c r="B4" s="543"/>
      <c r="C4" s="565" t="str">
        <f>'A. Project Overview '!U4</f>
        <v>[enter here]</v>
      </c>
      <c r="D4" s="565"/>
      <c r="E4" s="565"/>
      <c r="F4" s="565"/>
      <c r="G4" s="565"/>
      <c r="H4" s="565"/>
      <c r="I4" s="565"/>
      <c r="J4" s="8"/>
      <c r="S4" t="str">
        <f>C4</f>
        <v>[enter here]</v>
      </c>
    </row>
    <row r="5" spans="1:19" ht="17.149999999999999" customHeight="1" x14ac:dyDescent="0.35">
      <c r="A5" s="60"/>
      <c r="B5" s="60"/>
      <c r="C5" s="457"/>
      <c r="D5" s="457"/>
      <c r="E5" s="457"/>
      <c r="F5" s="457"/>
      <c r="G5" s="457"/>
      <c r="H5" s="457"/>
      <c r="I5" s="457"/>
      <c r="J5" s="8"/>
    </row>
    <row r="6" spans="1:19" ht="37.4" customHeight="1" x14ac:dyDescent="0.35">
      <c r="A6" s="533" t="s">
        <v>63</v>
      </c>
      <c r="B6" s="533"/>
      <c r="C6" s="565" t="str">
        <f>'A. Project Overview '!U6</f>
        <v>6 months</v>
      </c>
      <c r="D6" s="565"/>
      <c r="E6" s="565"/>
      <c r="F6" s="565"/>
      <c r="G6" s="565"/>
      <c r="H6" s="565"/>
      <c r="I6" s="565"/>
      <c r="J6" s="8"/>
      <c r="S6" t="str">
        <f>C6</f>
        <v>6 months</v>
      </c>
    </row>
    <row r="7" spans="1:19" x14ac:dyDescent="0.35">
      <c r="A7" s="56"/>
      <c r="B7" s="56"/>
      <c r="C7" s="56"/>
      <c r="D7" s="56"/>
      <c r="E7" s="56"/>
      <c r="F7" s="56"/>
      <c r="G7" s="56"/>
      <c r="H7" s="56"/>
      <c r="I7" s="56"/>
      <c r="J7" s="8"/>
    </row>
    <row r="8" spans="1:19" x14ac:dyDescent="0.35">
      <c r="A8" s="56"/>
      <c r="B8" s="56"/>
      <c r="C8" s="56"/>
      <c r="D8" s="56"/>
      <c r="E8" s="56"/>
      <c r="F8" s="56"/>
      <c r="G8" s="56"/>
      <c r="H8" s="56"/>
      <c r="I8" s="56"/>
    </row>
    <row r="9" spans="1:19" ht="20" x14ac:dyDescent="0.35">
      <c r="A9" s="519" t="s">
        <v>90</v>
      </c>
      <c r="B9" s="501"/>
      <c r="C9" s="501"/>
      <c r="D9" s="501"/>
      <c r="E9" s="501"/>
      <c r="F9" s="501"/>
      <c r="G9" s="501"/>
      <c r="H9" s="501"/>
      <c r="I9" s="501"/>
    </row>
    <row r="10" spans="1:19" ht="94.15" customHeight="1" x14ac:dyDescent="0.35">
      <c r="A10" s="566" t="s">
        <v>91</v>
      </c>
      <c r="B10" s="567"/>
      <c r="C10" s="567"/>
      <c r="D10" s="567"/>
      <c r="E10" s="567"/>
      <c r="F10" s="567"/>
      <c r="G10" s="567"/>
      <c r="H10" s="567"/>
      <c r="I10" s="567"/>
    </row>
    <row r="11" spans="1:19" x14ac:dyDescent="0.35">
      <c r="A11" s="555"/>
      <c r="B11" s="555"/>
      <c r="C11" s="555"/>
      <c r="D11" s="555"/>
      <c r="E11" s="555"/>
      <c r="F11" s="555"/>
      <c r="G11" s="555"/>
      <c r="H11" s="555"/>
      <c r="I11" s="555"/>
    </row>
    <row r="12" spans="1:19" ht="43.4" customHeight="1" x14ac:dyDescent="0.35">
      <c r="A12" s="533" t="s">
        <v>92</v>
      </c>
      <c r="B12" s="533"/>
      <c r="C12" s="565" t="s">
        <v>93</v>
      </c>
      <c r="D12" s="565"/>
      <c r="E12" s="565"/>
      <c r="F12" s="565"/>
      <c r="G12" s="565"/>
      <c r="H12" s="565"/>
      <c r="I12" s="565"/>
      <c r="S12" t="str">
        <f>C12</f>
        <v>First Quarter</v>
      </c>
    </row>
    <row r="13" spans="1:19" ht="14.15" customHeight="1" x14ac:dyDescent="0.35">
      <c r="A13" s="552"/>
      <c r="B13" s="552"/>
      <c r="C13" s="552"/>
      <c r="D13" s="552"/>
      <c r="E13" s="552"/>
      <c r="F13" s="552"/>
      <c r="G13" s="552"/>
      <c r="H13" s="552"/>
      <c r="I13" s="552"/>
    </row>
    <row r="14" spans="1:19" x14ac:dyDescent="0.35">
      <c r="A14" s="61" t="s">
        <v>94</v>
      </c>
      <c r="B14" s="56"/>
      <c r="C14" s="56"/>
      <c r="D14" s="56"/>
      <c r="E14" s="56"/>
      <c r="F14" s="56"/>
      <c r="G14" s="56"/>
      <c r="H14" s="56"/>
      <c r="I14" s="56"/>
    </row>
    <row r="15" spans="1:19" ht="15" thickBot="1" x14ac:dyDescent="0.4">
      <c r="A15" s="559"/>
      <c r="B15" s="559"/>
      <c r="C15" s="559"/>
      <c r="D15" s="559"/>
      <c r="E15" s="559"/>
      <c r="F15" s="559"/>
      <c r="G15" s="559"/>
      <c r="H15" s="559"/>
      <c r="I15" s="559"/>
    </row>
    <row r="16" spans="1:19" ht="19.5" customHeight="1" x14ac:dyDescent="0.35">
      <c r="A16" s="560" t="s">
        <v>95</v>
      </c>
      <c r="B16" s="550"/>
      <c r="C16" s="550"/>
      <c r="D16" s="550"/>
      <c r="E16" s="550"/>
      <c r="F16" s="550"/>
      <c r="G16" s="550"/>
      <c r="H16" s="550"/>
      <c r="I16" s="561"/>
      <c r="S16" t="str">
        <f>A16</f>
        <v xml:space="preserve">1) </v>
      </c>
    </row>
    <row r="17" spans="1:19" ht="18" customHeight="1" x14ac:dyDescent="0.35">
      <c r="A17" s="551" t="s">
        <v>96</v>
      </c>
      <c r="B17" s="552"/>
      <c r="C17" s="552"/>
      <c r="D17" s="552"/>
      <c r="E17" s="552"/>
      <c r="F17" s="552"/>
      <c r="G17" s="552"/>
      <c r="H17" s="552"/>
      <c r="I17" s="553"/>
      <c r="S17" t="str">
        <f t="shared" ref="S17:S27" si="0">A17</f>
        <v xml:space="preserve">2) </v>
      </c>
    </row>
    <row r="18" spans="1:19" ht="18" customHeight="1" thickBot="1" x14ac:dyDescent="0.4">
      <c r="A18" s="551" t="s">
        <v>97</v>
      </c>
      <c r="B18" s="552"/>
      <c r="C18" s="552"/>
      <c r="D18" s="552"/>
      <c r="E18" s="552"/>
      <c r="F18" s="552"/>
      <c r="G18" s="552"/>
      <c r="H18" s="552"/>
      <c r="I18" s="553"/>
      <c r="S18" t="str">
        <f t="shared" si="0"/>
        <v xml:space="preserve">3) </v>
      </c>
    </row>
    <row r="19" spans="1:19" ht="20.9" hidden="1" customHeight="1" x14ac:dyDescent="0.35">
      <c r="A19" s="551" t="s">
        <v>98</v>
      </c>
      <c r="B19" s="552"/>
      <c r="C19" s="552"/>
      <c r="D19" s="552"/>
      <c r="E19" s="552"/>
      <c r="F19" s="552"/>
      <c r="G19" s="552"/>
      <c r="H19" s="552"/>
      <c r="I19" s="553"/>
      <c r="S19" t="str">
        <f t="shared" si="0"/>
        <v xml:space="preserve">4) </v>
      </c>
    </row>
    <row r="20" spans="1:19" ht="20.9" hidden="1" customHeight="1" x14ac:dyDescent="0.35">
      <c r="A20" s="551" t="s">
        <v>99</v>
      </c>
      <c r="B20" s="552"/>
      <c r="C20" s="552"/>
      <c r="D20" s="552"/>
      <c r="E20" s="552"/>
      <c r="F20" s="552"/>
      <c r="G20" s="552"/>
      <c r="H20" s="552"/>
      <c r="I20" s="553"/>
      <c r="S20" t="str">
        <f t="shared" si="0"/>
        <v xml:space="preserve">5) </v>
      </c>
    </row>
    <row r="21" spans="1:19" ht="20.9" hidden="1" customHeight="1" x14ac:dyDescent="0.35">
      <c r="A21" s="551" t="s">
        <v>100</v>
      </c>
      <c r="B21" s="552"/>
      <c r="C21" s="552"/>
      <c r="D21" s="552"/>
      <c r="E21" s="552"/>
      <c r="F21" s="552"/>
      <c r="G21" s="552"/>
      <c r="H21" s="552"/>
      <c r="I21" s="553"/>
      <c r="S21" t="str">
        <f t="shared" si="0"/>
        <v xml:space="preserve">6) </v>
      </c>
    </row>
    <row r="22" spans="1:19" ht="20.9" hidden="1" customHeight="1" x14ac:dyDescent="0.35">
      <c r="A22" s="551" t="s">
        <v>101</v>
      </c>
      <c r="B22" s="552"/>
      <c r="C22" s="552"/>
      <c r="D22" s="552"/>
      <c r="E22" s="552"/>
      <c r="F22" s="552"/>
      <c r="G22" s="552"/>
      <c r="H22" s="552"/>
      <c r="I22" s="553"/>
      <c r="S22" t="str">
        <f t="shared" si="0"/>
        <v xml:space="preserve">7) </v>
      </c>
    </row>
    <row r="23" spans="1:19" ht="20.9" hidden="1" customHeight="1" x14ac:dyDescent="0.35">
      <c r="A23" s="551" t="s">
        <v>102</v>
      </c>
      <c r="B23" s="552"/>
      <c r="C23" s="552"/>
      <c r="D23" s="552"/>
      <c r="E23" s="552"/>
      <c r="F23" s="552"/>
      <c r="G23" s="552"/>
      <c r="H23" s="552"/>
      <c r="I23" s="553"/>
      <c r="S23" t="str">
        <f t="shared" si="0"/>
        <v xml:space="preserve">8) </v>
      </c>
    </row>
    <row r="24" spans="1:19" ht="20.9" hidden="1" customHeight="1" x14ac:dyDescent="0.35">
      <c r="A24" s="551" t="s">
        <v>103</v>
      </c>
      <c r="B24" s="552"/>
      <c r="C24" s="552"/>
      <c r="D24" s="552"/>
      <c r="E24" s="552"/>
      <c r="F24" s="552"/>
      <c r="G24" s="552"/>
      <c r="H24" s="552"/>
      <c r="I24" s="553"/>
      <c r="S24" t="str">
        <f t="shared" si="0"/>
        <v xml:space="preserve">9) </v>
      </c>
    </row>
    <row r="25" spans="1:19" ht="20.9" hidden="1" customHeight="1" x14ac:dyDescent="0.35">
      <c r="A25" s="551" t="s">
        <v>104</v>
      </c>
      <c r="B25" s="552"/>
      <c r="C25" s="552"/>
      <c r="D25" s="552"/>
      <c r="E25" s="552"/>
      <c r="F25" s="552"/>
      <c r="G25" s="552"/>
      <c r="H25" s="552"/>
      <c r="I25" s="553"/>
      <c r="S25" t="str">
        <f t="shared" si="0"/>
        <v xml:space="preserve">10) </v>
      </c>
    </row>
    <row r="26" spans="1:19" ht="18" hidden="1" customHeight="1" x14ac:dyDescent="0.35">
      <c r="A26" s="551" t="s">
        <v>105</v>
      </c>
      <c r="B26" s="552"/>
      <c r="C26" s="552"/>
      <c r="D26" s="552"/>
      <c r="E26" s="552"/>
      <c r="F26" s="552"/>
      <c r="G26" s="552"/>
      <c r="H26" s="552"/>
      <c r="I26" s="553"/>
      <c r="S26" t="str">
        <f t="shared" si="0"/>
        <v xml:space="preserve">11) </v>
      </c>
    </row>
    <row r="27" spans="1:19" ht="18" hidden="1" customHeight="1" thickBot="1" x14ac:dyDescent="0.4">
      <c r="A27" s="556" t="s">
        <v>106</v>
      </c>
      <c r="B27" s="563"/>
      <c r="C27" s="563"/>
      <c r="D27" s="563"/>
      <c r="E27" s="563"/>
      <c r="F27" s="563"/>
      <c r="G27" s="563"/>
      <c r="H27" s="563"/>
      <c r="I27" s="564"/>
      <c r="S27" t="str">
        <f t="shared" si="0"/>
        <v xml:space="preserve">12) </v>
      </c>
    </row>
    <row r="28" spans="1:19" ht="14.15" customHeight="1" x14ac:dyDescent="0.35">
      <c r="A28" s="550"/>
      <c r="B28" s="550"/>
      <c r="C28" s="550"/>
      <c r="D28" s="550"/>
      <c r="E28" s="550"/>
      <c r="F28" s="550"/>
      <c r="G28" s="550"/>
      <c r="H28" s="550"/>
      <c r="I28" s="550"/>
    </row>
    <row r="29" spans="1:19" x14ac:dyDescent="0.35">
      <c r="A29" s="61" t="s">
        <v>107</v>
      </c>
      <c r="B29" s="56"/>
      <c r="C29" s="56"/>
      <c r="D29" s="56"/>
      <c r="E29" s="56"/>
      <c r="F29" s="56"/>
      <c r="G29" s="56"/>
      <c r="H29" s="56"/>
      <c r="I29" s="56"/>
    </row>
    <row r="30" spans="1:19" ht="15" thickBot="1" x14ac:dyDescent="0.4">
      <c r="A30" s="559"/>
      <c r="B30" s="559"/>
      <c r="C30" s="559"/>
      <c r="D30" s="559"/>
      <c r="E30" s="559"/>
      <c r="F30" s="559"/>
      <c r="G30" s="559"/>
      <c r="H30" s="559"/>
      <c r="I30" s="559"/>
    </row>
    <row r="31" spans="1:19" ht="18" customHeight="1" x14ac:dyDescent="0.35">
      <c r="A31" s="560" t="s">
        <v>95</v>
      </c>
      <c r="B31" s="550"/>
      <c r="C31" s="550"/>
      <c r="D31" s="550"/>
      <c r="E31" s="550"/>
      <c r="F31" s="550"/>
      <c r="G31" s="550"/>
      <c r="H31" s="550"/>
      <c r="I31" s="561"/>
      <c r="S31" t="str">
        <f>A31</f>
        <v xml:space="preserve">1) </v>
      </c>
    </row>
    <row r="32" spans="1:19" ht="18" customHeight="1" x14ac:dyDescent="0.35">
      <c r="A32" s="551" t="s">
        <v>96</v>
      </c>
      <c r="B32" s="552"/>
      <c r="C32" s="552"/>
      <c r="D32" s="552"/>
      <c r="E32" s="552"/>
      <c r="F32" s="552"/>
      <c r="G32" s="552"/>
      <c r="H32" s="552"/>
      <c r="I32" s="553"/>
      <c r="S32" t="str">
        <f t="shared" ref="S32:S42" si="1">A32</f>
        <v xml:space="preserve">2) </v>
      </c>
    </row>
    <row r="33" spans="1:19" ht="18" customHeight="1" thickBot="1" x14ac:dyDescent="0.4">
      <c r="A33" s="551" t="s">
        <v>97</v>
      </c>
      <c r="B33" s="552"/>
      <c r="C33" s="552"/>
      <c r="D33" s="552"/>
      <c r="E33" s="552"/>
      <c r="F33" s="552"/>
      <c r="G33" s="552"/>
      <c r="H33" s="552"/>
      <c r="I33" s="553"/>
      <c r="S33" t="str">
        <f t="shared" si="1"/>
        <v xml:space="preserve">3) </v>
      </c>
    </row>
    <row r="34" spans="1:19" ht="18" hidden="1" customHeight="1" x14ac:dyDescent="0.35">
      <c r="A34" s="551" t="s">
        <v>98</v>
      </c>
      <c r="B34" s="552"/>
      <c r="C34" s="552"/>
      <c r="D34" s="552"/>
      <c r="E34" s="552"/>
      <c r="F34" s="552"/>
      <c r="G34" s="552"/>
      <c r="H34" s="552"/>
      <c r="I34" s="553"/>
      <c r="S34" t="str">
        <f t="shared" si="1"/>
        <v xml:space="preserve">4) </v>
      </c>
    </row>
    <row r="35" spans="1:19" ht="18" hidden="1" customHeight="1" x14ac:dyDescent="0.35">
      <c r="A35" s="551" t="s">
        <v>99</v>
      </c>
      <c r="B35" s="552"/>
      <c r="C35" s="552"/>
      <c r="D35" s="552"/>
      <c r="E35" s="552"/>
      <c r="F35" s="552"/>
      <c r="G35" s="552"/>
      <c r="H35" s="552"/>
      <c r="I35" s="553"/>
      <c r="S35" t="str">
        <f t="shared" si="1"/>
        <v xml:space="preserve">5) </v>
      </c>
    </row>
    <row r="36" spans="1:19" ht="18" hidden="1" customHeight="1" x14ac:dyDescent="0.35">
      <c r="A36" s="551" t="s">
        <v>100</v>
      </c>
      <c r="B36" s="552"/>
      <c r="C36" s="552"/>
      <c r="D36" s="552"/>
      <c r="E36" s="552"/>
      <c r="F36" s="552"/>
      <c r="G36" s="552"/>
      <c r="H36" s="552"/>
      <c r="I36" s="553"/>
      <c r="S36" t="str">
        <f t="shared" si="1"/>
        <v xml:space="preserve">6) </v>
      </c>
    </row>
    <row r="37" spans="1:19" ht="18" hidden="1" customHeight="1" x14ac:dyDescent="0.35">
      <c r="A37" s="551" t="s">
        <v>101</v>
      </c>
      <c r="B37" s="552"/>
      <c r="C37" s="552"/>
      <c r="D37" s="552"/>
      <c r="E37" s="552"/>
      <c r="F37" s="552"/>
      <c r="G37" s="552"/>
      <c r="H37" s="552"/>
      <c r="I37" s="553"/>
      <c r="S37" t="str">
        <f t="shared" si="1"/>
        <v xml:space="preserve">7) </v>
      </c>
    </row>
    <row r="38" spans="1:19" ht="18" hidden="1" customHeight="1" x14ac:dyDescent="0.35">
      <c r="A38" s="551" t="s">
        <v>102</v>
      </c>
      <c r="B38" s="552"/>
      <c r="C38" s="552"/>
      <c r="D38" s="552"/>
      <c r="E38" s="552"/>
      <c r="F38" s="552"/>
      <c r="G38" s="552"/>
      <c r="H38" s="552"/>
      <c r="I38" s="553"/>
      <c r="S38" t="str">
        <f t="shared" si="1"/>
        <v xml:space="preserve">8) </v>
      </c>
    </row>
    <row r="39" spans="1:19" ht="18" hidden="1" customHeight="1" x14ac:dyDescent="0.35">
      <c r="A39" s="551" t="s">
        <v>103</v>
      </c>
      <c r="B39" s="552"/>
      <c r="C39" s="552"/>
      <c r="D39" s="552"/>
      <c r="E39" s="552"/>
      <c r="F39" s="552"/>
      <c r="G39" s="552"/>
      <c r="H39" s="552"/>
      <c r="I39" s="553"/>
      <c r="S39" t="str">
        <f t="shared" si="1"/>
        <v xml:space="preserve">9) </v>
      </c>
    </row>
    <row r="40" spans="1:19" ht="18" hidden="1" customHeight="1" x14ac:dyDescent="0.35">
      <c r="A40" s="551" t="s">
        <v>104</v>
      </c>
      <c r="B40" s="552"/>
      <c r="C40" s="552"/>
      <c r="D40" s="552"/>
      <c r="E40" s="552"/>
      <c r="F40" s="552"/>
      <c r="G40" s="552"/>
      <c r="H40" s="552"/>
      <c r="I40" s="553"/>
      <c r="S40" t="str">
        <f t="shared" si="1"/>
        <v xml:space="preserve">10) </v>
      </c>
    </row>
    <row r="41" spans="1:19" ht="18" hidden="1" customHeight="1" x14ac:dyDescent="0.35">
      <c r="A41" s="551" t="s">
        <v>105</v>
      </c>
      <c r="B41" s="552"/>
      <c r="C41" s="552"/>
      <c r="D41" s="552"/>
      <c r="E41" s="552"/>
      <c r="F41" s="552"/>
      <c r="G41" s="552"/>
      <c r="H41" s="552"/>
      <c r="I41" s="553"/>
      <c r="S41" t="str">
        <f t="shared" si="1"/>
        <v xml:space="preserve">11) </v>
      </c>
    </row>
    <row r="42" spans="1:19" ht="21" hidden="1" customHeight="1" thickBot="1" x14ac:dyDescent="0.4">
      <c r="A42" s="556" t="s">
        <v>106</v>
      </c>
      <c r="B42" s="557"/>
      <c r="C42" s="557"/>
      <c r="D42" s="557"/>
      <c r="E42" s="557"/>
      <c r="F42" s="557"/>
      <c r="G42" s="557"/>
      <c r="H42" s="557"/>
      <c r="I42" s="558"/>
      <c r="S42" t="str">
        <f t="shared" si="1"/>
        <v xml:space="preserve">12) </v>
      </c>
    </row>
    <row r="43" spans="1:19" x14ac:dyDescent="0.35">
      <c r="A43" s="554"/>
      <c r="B43" s="554"/>
      <c r="C43" s="554"/>
      <c r="D43" s="554"/>
      <c r="E43" s="554"/>
      <c r="F43" s="554"/>
      <c r="G43" s="554"/>
      <c r="H43" s="554"/>
      <c r="I43" s="554"/>
    </row>
    <row r="44" spans="1:19" x14ac:dyDescent="0.35">
      <c r="A44" s="555"/>
      <c r="B44" s="555"/>
      <c r="C44" s="555"/>
      <c r="D44" s="555"/>
      <c r="E44" s="555"/>
      <c r="F44" s="555"/>
      <c r="G44" s="555"/>
      <c r="H44" s="555"/>
      <c r="I44" s="555"/>
    </row>
    <row r="45" spans="1:19" ht="43.4" customHeight="1" x14ac:dyDescent="0.35">
      <c r="A45" s="543" t="s">
        <v>108</v>
      </c>
      <c r="B45" s="543"/>
      <c r="C45" s="565" t="s">
        <v>109</v>
      </c>
      <c r="D45" s="565"/>
      <c r="E45" s="565"/>
      <c r="F45" s="565"/>
      <c r="G45" s="565"/>
      <c r="H45" s="565"/>
      <c r="I45" s="565"/>
      <c r="S45" t="str">
        <f>C45</f>
        <v>Second Quarter</v>
      </c>
    </row>
    <row r="46" spans="1:19" ht="14.15" customHeight="1" x14ac:dyDescent="0.35">
      <c r="A46" s="552"/>
      <c r="B46" s="552"/>
      <c r="C46" s="552"/>
      <c r="D46" s="552"/>
      <c r="E46" s="552"/>
      <c r="F46" s="552"/>
      <c r="G46" s="552"/>
      <c r="H46" s="552"/>
      <c r="I46" s="552"/>
    </row>
    <row r="47" spans="1:19" x14ac:dyDescent="0.35">
      <c r="A47" s="61" t="s">
        <v>94</v>
      </c>
      <c r="B47" s="56"/>
      <c r="C47" s="56"/>
      <c r="D47" s="56"/>
      <c r="E47" s="56"/>
      <c r="F47" s="56"/>
      <c r="G47" s="56"/>
      <c r="H47" s="56"/>
      <c r="I47" s="56"/>
    </row>
    <row r="48" spans="1:19" ht="15" thickBot="1" x14ac:dyDescent="0.4">
      <c r="A48" s="559"/>
      <c r="B48" s="559"/>
      <c r="C48" s="559"/>
      <c r="D48" s="559"/>
      <c r="E48" s="559"/>
      <c r="F48" s="559"/>
      <c r="G48" s="559"/>
      <c r="H48" s="559"/>
      <c r="I48" s="559"/>
    </row>
    <row r="49" spans="1:19" ht="18" customHeight="1" x14ac:dyDescent="0.35">
      <c r="A49" s="560" t="s">
        <v>95</v>
      </c>
      <c r="B49" s="550"/>
      <c r="C49" s="550"/>
      <c r="D49" s="550"/>
      <c r="E49" s="550"/>
      <c r="F49" s="550"/>
      <c r="G49" s="550"/>
      <c r="H49" s="550"/>
      <c r="I49" s="561"/>
      <c r="S49" t="str">
        <f>A49</f>
        <v xml:space="preserve">1) </v>
      </c>
    </row>
    <row r="50" spans="1:19" ht="18" customHeight="1" x14ac:dyDescent="0.35">
      <c r="A50" s="551" t="s">
        <v>96</v>
      </c>
      <c r="B50" s="552"/>
      <c r="C50" s="552"/>
      <c r="D50" s="552"/>
      <c r="E50" s="552"/>
      <c r="F50" s="552"/>
      <c r="G50" s="552"/>
      <c r="H50" s="552"/>
      <c r="I50" s="553"/>
      <c r="S50" t="str">
        <f t="shared" ref="S50:S60" si="2">A50</f>
        <v xml:space="preserve">2) </v>
      </c>
    </row>
    <row r="51" spans="1:19" ht="18" customHeight="1" thickBot="1" x14ac:dyDescent="0.4">
      <c r="A51" s="551" t="s">
        <v>97</v>
      </c>
      <c r="B51" s="552"/>
      <c r="C51" s="552"/>
      <c r="D51" s="552"/>
      <c r="E51" s="552"/>
      <c r="F51" s="552"/>
      <c r="G51" s="552"/>
      <c r="H51" s="552"/>
      <c r="I51" s="553"/>
      <c r="S51" t="str">
        <f t="shared" si="2"/>
        <v xml:space="preserve">3) </v>
      </c>
    </row>
    <row r="52" spans="1:19" ht="18" hidden="1" customHeight="1" x14ac:dyDescent="0.35">
      <c r="A52" s="551" t="s">
        <v>98</v>
      </c>
      <c r="B52" s="552"/>
      <c r="C52" s="552"/>
      <c r="D52" s="552"/>
      <c r="E52" s="552"/>
      <c r="F52" s="552"/>
      <c r="G52" s="552"/>
      <c r="H52" s="552"/>
      <c r="I52" s="553"/>
      <c r="S52" t="str">
        <f t="shared" si="2"/>
        <v xml:space="preserve">4) </v>
      </c>
    </row>
    <row r="53" spans="1:19" ht="18" hidden="1" customHeight="1" x14ac:dyDescent="0.35">
      <c r="A53" s="551" t="s">
        <v>99</v>
      </c>
      <c r="B53" s="552"/>
      <c r="C53" s="552"/>
      <c r="D53" s="552"/>
      <c r="E53" s="552"/>
      <c r="F53" s="552"/>
      <c r="G53" s="552"/>
      <c r="H53" s="552"/>
      <c r="I53" s="553"/>
      <c r="S53" t="str">
        <f t="shared" si="2"/>
        <v xml:space="preserve">5) </v>
      </c>
    </row>
    <row r="54" spans="1:19" ht="18" hidden="1" customHeight="1" x14ac:dyDescent="0.35">
      <c r="A54" s="551" t="s">
        <v>100</v>
      </c>
      <c r="B54" s="552"/>
      <c r="C54" s="552"/>
      <c r="D54" s="552"/>
      <c r="E54" s="552"/>
      <c r="F54" s="552"/>
      <c r="G54" s="552"/>
      <c r="H54" s="552"/>
      <c r="I54" s="553"/>
      <c r="S54" t="str">
        <f t="shared" si="2"/>
        <v xml:space="preserve">6) </v>
      </c>
    </row>
    <row r="55" spans="1:19" ht="18" hidden="1" customHeight="1" x14ac:dyDescent="0.35">
      <c r="A55" s="551" t="s">
        <v>101</v>
      </c>
      <c r="B55" s="552"/>
      <c r="C55" s="552"/>
      <c r="D55" s="552"/>
      <c r="E55" s="552"/>
      <c r="F55" s="552"/>
      <c r="G55" s="552"/>
      <c r="H55" s="552"/>
      <c r="I55" s="553"/>
      <c r="S55" t="str">
        <f t="shared" si="2"/>
        <v xml:space="preserve">7) </v>
      </c>
    </row>
    <row r="56" spans="1:19" ht="18" hidden="1" customHeight="1" x14ac:dyDescent="0.35">
      <c r="A56" s="551" t="s">
        <v>102</v>
      </c>
      <c r="B56" s="552"/>
      <c r="C56" s="552"/>
      <c r="D56" s="552"/>
      <c r="E56" s="552"/>
      <c r="F56" s="552"/>
      <c r="G56" s="552"/>
      <c r="H56" s="552"/>
      <c r="I56" s="553"/>
      <c r="S56" t="str">
        <f t="shared" si="2"/>
        <v xml:space="preserve">8) </v>
      </c>
    </row>
    <row r="57" spans="1:19" ht="18" hidden="1" customHeight="1" x14ac:dyDescent="0.35">
      <c r="A57" s="551" t="s">
        <v>103</v>
      </c>
      <c r="B57" s="552"/>
      <c r="C57" s="552"/>
      <c r="D57" s="552"/>
      <c r="E57" s="552"/>
      <c r="F57" s="552"/>
      <c r="G57" s="552"/>
      <c r="H57" s="552"/>
      <c r="I57" s="553"/>
      <c r="S57" t="str">
        <f t="shared" si="2"/>
        <v xml:space="preserve">9) </v>
      </c>
    </row>
    <row r="58" spans="1:19" ht="18" hidden="1" customHeight="1" x14ac:dyDescent="0.35">
      <c r="A58" s="551" t="s">
        <v>104</v>
      </c>
      <c r="B58" s="552"/>
      <c r="C58" s="552"/>
      <c r="D58" s="552"/>
      <c r="E58" s="552"/>
      <c r="F58" s="552"/>
      <c r="G58" s="552"/>
      <c r="H58" s="552"/>
      <c r="I58" s="553"/>
      <c r="S58" t="str">
        <f t="shared" si="2"/>
        <v xml:space="preserve">10) </v>
      </c>
    </row>
    <row r="59" spans="1:19" ht="18" hidden="1" customHeight="1" x14ac:dyDescent="0.35">
      <c r="A59" s="551" t="s">
        <v>105</v>
      </c>
      <c r="B59" s="552"/>
      <c r="C59" s="552"/>
      <c r="D59" s="552"/>
      <c r="E59" s="552"/>
      <c r="F59" s="552"/>
      <c r="G59" s="552"/>
      <c r="H59" s="552"/>
      <c r="I59" s="553"/>
      <c r="S59" t="str">
        <f t="shared" si="2"/>
        <v xml:space="preserve">11) </v>
      </c>
    </row>
    <row r="60" spans="1:19" ht="18" hidden="1" customHeight="1" thickBot="1" x14ac:dyDescent="0.4">
      <c r="A60" s="556" t="s">
        <v>106</v>
      </c>
      <c r="B60" s="563"/>
      <c r="C60" s="563"/>
      <c r="D60" s="563"/>
      <c r="E60" s="563"/>
      <c r="F60" s="563"/>
      <c r="G60" s="563"/>
      <c r="H60" s="563"/>
      <c r="I60" s="564"/>
      <c r="S60" t="str">
        <f t="shared" si="2"/>
        <v xml:space="preserve">12) </v>
      </c>
    </row>
    <row r="61" spans="1:19" ht="14.15" customHeight="1" x14ac:dyDescent="0.35">
      <c r="A61" s="550"/>
      <c r="B61" s="550"/>
      <c r="C61" s="550"/>
      <c r="D61" s="550"/>
      <c r="E61" s="550"/>
      <c r="F61" s="550"/>
      <c r="G61" s="550"/>
      <c r="H61" s="550"/>
      <c r="I61" s="550"/>
    </row>
    <row r="62" spans="1:19" x14ac:dyDescent="0.35">
      <c r="A62" s="61" t="s">
        <v>107</v>
      </c>
      <c r="B62" s="56"/>
      <c r="C62" s="56"/>
      <c r="D62" s="56"/>
      <c r="E62" s="56"/>
      <c r="F62" s="56"/>
      <c r="G62" s="56"/>
      <c r="H62" s="56"/>
      <c r="I62" s="56"/>
    </row>
    <row r="63" spans="1:19" ht="15" thickBot="1" x14ac:dyDescent="0.4">
      <c r="A63" s="559"/>
      <c r="B63" s="559"/>
      <c r="C63" s="559"/>
      <c r="D63" s="559"/>
      <c r="E63" s="559"/>
      <c r="F63" s="559"/>
      <c r="G63" s="559"/>
      <c r="H63" s="559"/>
      <c r="I63" s="559"/>
    </row>
    <row r="64" spans="1:19" ht="18" customHeight="1" x14ac:dyDescent="0.35">
      <c r="A64" s="560" t="s">
        <v>95</v>
      </c>
      <c r="B64" s="550"/>
      <c r="C64" s="550"/>
      <c r="D64" s="550"/>
      <c r="E64" s="550"/>
      <c r="F64" s="550"/>
      <c r="G64" s="550"/>
      <c r="H64" s="550"/>
      <c r="I64" s="561"/>
      <c r="S64" t="str">
        <f>A64</f>
        <v xml:space="preserve">1) </v>
      </c>
    </row>
    <row r="65" spans="1:19" ht="18" customHeight="1" x14ac:dyDescent="0.35">
      <c r="A65" s="551" t="s">
        <v>96</v>
      </c>
      <c r="B65" s="552"/>
      <c r="C65" s="552"/>
      <c r="D65" s="552"/>
      <c r="E65" s="552"/>
      <c r="F65" s="552"/>
      <c r="G65" s="552"/>
      <c r="H65" s="552"/>
      <c r="I65" s="553"/>
      <c r="S65" t="str">
        <f t="shared" ref="S65:S75" si="3">A65</f>
        <v xml:space="preserve">2) </v>
      </c>
    </row>
    <row r="66" spans="1:19" ht="18" customHeight="1" thickBot="1" x14ac:dyDescent="0.4">
      <c r="A66" s="551" t="s">
        <v>97</v>
      </c>
      <c r="B66" s="552"/>
      <c r="C66" s="552"/>
      <c r="D66" s="552"/>
      <c r="E66" s="552"/>
      <c r="F66" s="552"/>
      <c r="G66" s="552"/>
      <c r="H66" s="552"/>
      <c r="I66" s="553"/>
      <c r="S66" t="str">
        <f t="shared" si="3"/>
        <v xml:space="preserve">3) </v>
      </c>
    </row>
    <row r="67" spans="1:19" ht="18" hidden="1" customHeight="1" x14ac:dyDescent="0.35">
      <c r="A67" s="551" t="s">
        <v>98</v>
      </c>
      <c r="B67" s="552"/>
      <c r="C67" s="552"/>
      <c r="D67" s="552"/>
      <c r="E67" s="552"/>
      <c r="F67" s="552"/>
      <c r="G67" s="552"/>
      <c r="H67" s="552"/>
      <c r="I67" s="553"/>
      <c r="S67" t="str">
        <f t="shared" si="3"/>
        <v xml:space="preserve">4) </v>
      </c>
    </row>
    <row r="68" spans="1:19" ht="18" hidden="1" customHeight="1" x14ac:dyDescent="0.35">
      <c r="A68" s="551" t="s">
        <v>99</v>
      </c>
      <c r="B68" s="552"/>
      <c r="C68" s="552"/>
      <c r="D68" s="552"/>
      <c r="E68" s="552"/>
      <c r="F68" s="552"/>
      <c r="G68" s="552"/>
      <c r="H68" s="552"/>
      <c r="I68" s="553"/>
      <c r="S68" t="str">
        <f t="shared" si="3"/>
        <v xml:space="preserve">5) </v>
      </c>
    </row>
    <row r="69" spans="1:19" ht="18" hidden="1" customHeight="1" x14ac:dyDescent="0.35">
      <c r="A69" s="551" t="s">
        <v>100</v>
      </c>
      <c r="B69" s="552"/>
      <c r="C69" s="552"/>
      <c r="D69" s="552"/>
      <c r="E69" s="552"/>
      <c r="F69" s="552"/>
      <c r="G69" s="552"/>
      <c r="H69" s="552"/>
      <c r="I69" s="553"/>
      <c r="S69" t="str">
        <f t="shared" si="3"/>
        <v xml:space="preserve">6) </v>
      </c>
    </row>
    <row r="70" spans="1:19" ht="18" hidden="1" customHeight="1" x14ac:dyDescent="0.35">
      <c r="A70" s="551" t="s">
        <v>101</v>
      </c>
      <c r="B70" s="552"/>
      <c r="C70" s="552"/>
      <c r="D70" s="552"/>
      <c r="E70" s="552"/>
      <c r="F70" s="552"/>
      <c r="G70" s="552"/>
      <c r="H70" s="552"/>
      <c r="I70" s="553"/>
      <c r="S70" t="str">
        <f t="shared" si="3"/>
        <v xml:space="preserve">7) </v>
      </c>
    </row>
    <row r="71" spans="1:19" ht="18" hidden="1" customHeight="1" x14ac:dyDescent="0.35">
      <c r="A71" s="551" t="s">
        <v>102</v>
      </c>
      <c r="B71" s="552"/>
      <c r="C71" s="552"/>
      <c r="D71" s="552"/>
      <c r="E71" s="552"/>
      <c r="F71" s="552"/>
      <c r="G71" s="552"/>
      <c r="H71" s="552"/>
      <c r="I71" s="553"/>
      <c r="S71" t="str">
        <f t="shared" si="3"/>
        <v xml:space="preserve">8) </v>
      </c>
    </row>
    <row r="72" spans="1:19" ht="18" hidden="1" customHeight="1" x14ac:dyDescent="0.35">
      <c r="A72" s="551" t="s">
        <v>103</v>
      </c>
      <c r="B72" s="552"/>
      <c r="C72" s="552"/>
      <c r="D72" s="552"/>
      <c r="E72" s="552"/>
      <c r="F72" s="552"/>
      <c r="G72" s="552"/>
      <c r="H72" s="552"/>
      <c r="I72" s="553"/>
      <c r="S72" t="str">
        <f t="shared" si="3"/>
        <v xml:space="preserve">9) </v>
      </c>
    </row>
    <row r="73" spans="1:19" ht="18" hidden="1" customHeight="1" x14ac:dyDescent="0.35">
      <c r="A73" s="551" t="s">
        <v>104</v>
      </c>
      <c r="B73" s="552"/>
      <c r="C73" s="552"/>
      <c r="D73" s="552"/>
      <c r="E73" s="552"/>
      <c r="F73" s="552"/>
      <c r="G73" s="552"/>
      <c r="H73" s="552"/>
      <c r="I73" s="553"/>
      <c r="S73" t="str">
        <f t="shared" si="3"/>
        <v xml:space="preserve">10) </v>
      </c>
    </row>
    <row r="74" spans="1:19" ht="18" hidden="1" customHeight="1" x14ac:dyDescent="0.35">
      <c r="A74" s="551" t="s">
        <v>105</v>
      </c>
      <c r="B74" s="552"/>
      <c r="C74" s="552"/>
      <c r="D74" s="552"/>
      <c r="E74" s="552"/>
      <c r="F74" s="552"/>
      <c r="G74" s="552"/>
      <c r="H74" s="552"/>
      <c r="I74" s="553"/>
      <c r="S74" t="str">
        <f t="shared" si="3"/>
        <v xml:space="preserve">11) </v>
      </c>
    </row>
    <row r="75" spans="1:19" ht="21" hidden="1" customHeight="1" thickBot="1" x14ac:dyDescent="0.4">
      <c r="A75" s="556" t="s">
        <v>106</v>
      </c>
      <c r="B75" s="557"/>
      <c r="C75" s="557"/>
      <c r="D75" s="557"/>
      <c r="E75" s="557"/>
      <c r="F75" s="557"/>
      <c r="G75" s="557"/>
      <c r="H75" s="557"/>
      <c r="I75" s="558"/>
      <c r="S75" t="str">
        <f t="shared" si="3"/>
        <v xml:space="preserve">12) </v>
      </c>
    </row>
    <row r="76" spans="1:19" x14ac:dyDescent="0.35">
      <c r="A76" s="554"/>
      <c r="B76" s="554"/>
      <c r="C76" s="554"/>
      <c r="D76" s="554"/>
      <c r="E76" s="554"/>
      <c r="F76" s="554"/>
      <c r="G76" s="554"/>
      <c r="H76" s="554"/>
      <c r="I76" s="554"/>
    </row>
    <row r="77" spans="1:19" x14ac:dyDescent="0.35">
      <c r="A77" s="555"/>
      <c r="B77" s="555"/>
      <c r="C77" s="555"/>
      <c r="D77" s="555"/>
      <c r="E77" s="555"/>
      <c r="F77" s="555"/>
      <c r="G77" s="555"/>
      <c r="H77" s="555"/>
      <c r="I77" s="555"/>
    </row>
    <row r="78" spans="1:19" ht="43.4" hidden="1" customHeight="1" x14ac:dyDescent="0.35">
      <c r="A78" s="543" t="s">
        <v>110</v>
      </c>
      <c r="B78" s="543"/>
      <c r="C78" s="565" t="s">
        <v>111</v>
      </c>
      <c r="D78" s="565"/>
      <c r="E78" s="565"/>
      <c r="F78" s="565"/>
      <c r="G78" s="565"/>
      <c r="H78" s="565"/>
      <c r="I78" s="565"/>
      <c r="S78" t="str">
        <f>C78</f>
        <v>Third Reporting Period</v>
      </c>
    </row>
    <row r="79" spans="1:19" ht="14.15" hidden="1" customHeight="1" x14ac:dyDescent="0.35">
      <c r="A79" s="552"/>
      <c r="B79" s="552"/>
      <c r="C79" s="552"/>
      <c r="D79" s="552"/>
      <c r="E79" s="552"/>
      <c r="F79" s="552"/>
      <c r="G79" s="552"/>
      <c r="H79" s="552"/>
      <c r="I79" s="552"/>
    </row>
    <row r="80" spans="1:19" hidden="1" x14ac:dyDescent="0.35">
      <c r="A80" s="61" t="s">
        <v>94</v>
      </c>
      <c r="B80" s="56"/>
      <c r="C80" s="56"/>
      <c r="D80" s="56"/>
      <c r="E80" s="56"/>
      <c r="F80" s="56"/>
      <c r="G80" s="56"/>
      <c r="H80" s="56"/>
      <c r="I80" s="56"/>
    </row>
    <row r="81" spans="1:19" ht="15" hidden="1" thickBot="1" x14ac:dyDescent="0.4">
      <c r="A81" s="559"/>
      <c r="B81" s="559"/>
      <c r="C81" s="559"/>
      <c r="D81" s="559"/>
      <c r="E81" s="559"/>
      <c r="F81" s="559"/>
      <c r="G81" s="559"/>
      <c r="H81" s="559"/>
      <c r="I81" s="559"/>
    </row>
    <row r="82" spans="1:19" ht="18" hidden="1" customHeight="1" x14ac:dyDescent="0.35">
      <c r="A82" s="560" t="s">
        <v>95</v>
      </c>
      <c r="B82" s="550"/>
      <c r="C82" s="550"/>
      <c r="D82" s="550"/>
      <c r="E82" s="550"/>
      <c r="F82" s="550"/>
      <c r="G82" s="550"/>
      <c r="H82" s="550"/>
      <c r="I82" s="561"/>
      <c r="S82" t="str">
        <f>A82</f>
        <v xml:space="preserve">1) </v>
      </c>
    </row>
    <row r="83" spans="1:19" ht="18" hidden="1" customHeight="1" x14ac:dyDescent="0.35">
      <c r="A83" s="551" t="s">
        <v>96</v>
      </c>
      <c r="B83" s="552"/>
      <c r="C83" s="552"/>
      <c r="D83" s="552"/>
      <c r="E83" s="552"/>
      <c r="F83" s="552"/>
      <c r="G83" s="552"/>
      <c r="H83" s="552"/>
      <c r="I83" s="553"/>
      <c r="S83" t="str">
        <f t="shared" ref="S83:S93" si="4">A83</f>
        <v xml:space="preserve">2) </v>
      </c>
    </row>
    <row r="84" spans="1:19" ht="18" hidden="1" customHeight="1" thickBot="1" x14ac:dyDescent="0.4">
      <c r="A84" s="551" t="s">
        <v>97</v>
      </c>
      <c r="B84" s="552"/>
      <c r="C84" s="552"/>
      <c r="D84" s="552"/>
      <c r="E84" s="552"/>
      <c r="F84" s="552"/>
      <c r="G84" s="552"/>
      <c r="H84" s="552"/>
      <c r="I84" s="553"/>
      <c r="S84" t="str">
        <f t="shared" si="4"/>
        <v xml:space="preserve">3) </v>
      </c>
    </row>
    <row r="85" spans="1:19" ht="18" hidden="1" customHeight="1" x14ac:dyDescent="0.35">
      <c r="A85" s="551" t="s">
        <v>98</v>
      </c>
      <c r="B85" s="552"/>
      <c r="C85" s="552"/>
      <c r="D85" s="552"/>
      <c r="E85" s="552"/>
      <c r="F85" s="552"/>
      <c r="G85" s="552"/>
      <c r="H85" s="552"/>
      <c r="I85" s="553"/>
      <c r="S85" t="str">
        <f t="shared" si="4"/>
        <v xml:space="preserve">4) </v>
      </c>
    </row>
    <row r="86" spans="1:19" ht="18" hidden="1" customHeight="1" x14ac:dyDescent="0.35">
      <c r="A86" s="551" t="s">
        <v>99</v>
      </c>
      <c r="B86" s="552"/>
      <c r="C86" s="552"/>
      <c r="D86" s="552"/>
      <c r="E86" s="552"/>
      <c r="F86" s="552"/>
      <c r="G86" s="552"/>
      <c r="H86" s="552"/>
      <c r="I86" s="553"/>
      <c r="S86" t="str">
        <f t="shared" si="4"/>
        <v xml:space="preserve">5) </v>
      </c>
    </row>
    <row r="87" spans="1:19" ht="18" hidden="1" customHeight="1" x14ac:dyDescent="0.35">
      <c r="A87" s="551" t="s">
        <v>100</v>
      </c>
      <c r="B87" s="552"/>
      <c r="C87" s="552"/>
      <c r="D87" s="552"/>
      <c r="E87" s="552"/>
      <c r="F87" s="552"/>
      <c r="G87" s="552"/>
      <c r="H87" s="552"/>
      <c r="I87" s="553"/>
      <c r="S87" t="str">
        <f t="shared" si="4"/>
        <v xml:space="preserve">6) </v>
      </c>
    </row>
    <row r="88" spans="1:19" ht="18" hidden="1" customHeight="1" x14ac:dyDescent="0.35">
      <c r="A88" s="551" t="s">
        <v>101</v>
      </c>
      <c r="B88" s="552"/>
      <c r="C88" s="552"/>
      <c r="D88" s="552"/>
      <c r="E88" s="552"/>
      <c r="F88" s="552"/>
      <c r="G88" s="552"/>
      <c r="H88" s="552"/>
      <c r="I88" s="553"/>
      <c r="S88" t="str">
        <f t="shared" si="4"/>
        <v xml:space="preserve">7) </v>
      </c>
    </row>
    <row r="89" spans="1:19" ht="18" hidden="1" customHeight="1" x14ac:dyDescent="0.35">
      <c r="A89" s="551" t="s">
        <v>102</v>
      </c>
      <c r="B89" s="552"/>
      <c r="C89" s="552"/>
      <c r="D89" s="552"/>
      <c r="E89" s="552"/>
      <c r="F89" s="552"/>
      <c r="G89" s="552"/>
      <c r="H89" s="552"/>
      <c r="I89" s="553"/>
      <c r="S89" t="str">
        <f t="shared" si="4"/>
        <v xml:space="preserve">8) </v>
      </c>
    </row>
    <row r="90" spans="1:19" ht="18" hidden="1" customHeight="1" x14ac:dyDescent="0.35">
      <c r="A90" s="551" t="s">
        <v>103</v>
      </c>
      <c r="B90" s="552"/>
      <c r="C90" s="552"/>
      <c r="D90" s="552"/>
      <c r="E90" s="552"/>
      <c r="F90" s="552"/>
      <c r="G90" s="552"/>
      <c r="H90" s="552"/>
      <c r="I90" s="553"/>
      <c r="S90" t="str">
        <f t="shared" si="4"/>
        <v xml:space="preserve">9) </v>
      </c>
    </row>
    <row r="91" spans="1:19" ht="18" hidden="1" customHeight="1" x14ac:dyDescent="0.35">
      <c r="A91" s="551" t="s">
        <v>104</v>
      </c>
      <c r="B91" s="552"/>
      <c r="C91" s="552"/>
      <c r="D91" s="552"/>
      <c r="E91" s="552"/>
      <c r="F91" s="552"/>
      <c r="G91" s="552"/>
      <c r="H91" s="552"/>
      <c r="I91" s="553"/>
      <c r="S91" t="str">
        <f t="shared" si="4"/>
        <v xml:space="preserve">10) </v>
      </c>
    </row>
    <row r="92" spans="1:19" ht="18" hidden="1" customHeight="1" x14ac:dyDescent="0.35">
      <c r="A92" s="551" t="s">
        <v>105</v>
      </c>
      <c r="B92" s="552"/>
      <c r="C92" s="552"/>
      <c r="D92" s="552"/>
      <c r="E92" s="552"/>
      <c r="F92" s="552"/>
      <c r="G92" s="552"/>
      <c r="H92" s="552"/>
      <c r="I92" s="553"/>
      <c r="S92" t="str">
        <f t="shared" si="4"/>
        <v xml:space="preserve">11) </v>
      </c>
    </row>
    <row r="93" spans="1:19" ht="18" hidden="1" customHeight="1" thickBot="1" x14ac:dyDescent="0.4">
      <c r="A93" s="556" t="s">
        <v>106</v>
      </c>
      <c r="B93" s="563"/>
      <c r="C93" s="563"/>
      <c r="D93" s="563"/>
      <c r="E93" s="563"/>
      <c r="F93" s="563"/>
      <c r="G93" s="563"/>
      <c r="H93" s="563"/>
      <c r="I93" s="564"/>
      <c r="S93" t="str">
        <f t="shared" si="4"/>
        <v xml:space="preserve">12) </v>
      </c>
    </row>
    <row r="94" spans="1:19" ht="14.15" hidden="1" customHeight="1" x14ac:dyDescent="0.35">
      <c r="A94" s="550"/>
      <c r="B94" s="550"/>
      <c r="C94" s="550"/>
      <c r="D94" s="550"/>
      <c r="E94" s="550"/>
      <c r="F94" s="550"/>
      <c r="G94" s="550"/>
      <c r="H94" s="550"/>
      <c r="I94" s="550"/>
    </row>
    <row r="95" spans="1:19" hidden="1" x14ac:dyDescent="0.35">
      <c r="A95" s="61" t="s">
        <v>107</v>
      </c>
      <c r="B95" s="56"/>
      <c r="C95" s="56"/>
      <c r="D95" s="56"/>
      <c r="E95" s="56"/>
      <c r="F95" s="56"/>
      <c r="G95" s="56"/>
      <c r="H95" s="56"/>
      <c r="I95" s="56"/>
    </row>
    <row r="96" spans="1:19" ht="15" hidden="1" thickBot="1" x14ac:dyDescent="0.4">
      <c r="A96" s="559"/>
      <c r="B96" s="559"/>
      <c r="C96" s="559"/>
      <c r="D96" s="559"/>
      <c r="E96" s="559"/>
      <c r="F96" s="559"/>
      <c r="G96" s="559"/>
      <c r="H96" s="559"/>
      <c r="I96" s="559"/>
    </row>
    <row r="97" spans="1:19" ht="18" hidden="1" customHeight="1" x14ac:dyDescent="0.35">
      <c r="A97" s="560" t="s">
        <v>95</v>
      </c>
      <c r="B97" s="550"/>
      <c r="C97" s="550"/>
      <c r="D97" s="550"/>
      <c r="E97" s="550"/>
      <c r="F97" s="550"/>
      <c r="G97" s="550"/>
      <c r="H97" s="550"/>
      <c r="I97" s="561"/>
      <c r="S97" t="str">
        <f>A97</f>
        <v xml:space="preserve">1) </v>
      </c>
    </row>
    <row r="98" spans="1:19" ht="18" hidden="1" customHeight="1" x14ac:dyDescent="0.35">
      <c r="A98" s="551" t="s">
        <v>96</v>
      </c>
      <c r="B98" s="552"/>
      <c r="C98" s="552"/>
      <c r="D98" s="552"/>
      <c r="E98" s="552"/>
      <c r="F98" s="552"/>
      <c r="G98" s="552"/>
      <c r="H98" s="552"/>
      <c r="I98" s="553"/>
      <c r="S98" t="str">
        <f t="shared" ref="S98:S108" si="5">A98</f>
        <v xml:space="preserve">2) </v>
      </c>
    </row>
    <row r="99" spans="1:19" ht="18" hidden="1" customHeight="1" thickBot="1" x14ac:dyDescent="0.4">
      <c r="A99" s="551" t="s">
        <v>97</v>
      </c>
      <c r="B99" s="552"/>
      <c r="C99" s="552"/>
      <c r="D99" s="552"/>
      <c r="E99" s="552"/>
      <c r="F99" s="552"/>
      <c r="G99" s="552"/>
      <c r="H99" s="552"/>
      <c r="I99" s="553"/>
      <c r="S99" t="str">
        <f t="shared" si="5"/>
        <v xml:space="preserve">3) </v>
      </c>
    </row>
    <row r="100" spans="1:19" ht="18" hidden="1" customHeight="1" x14ac:dyDescent="0.35">
      <c r="A100" s="551" t="s">
        <v>98</v>
      </c>
      <c r="B100" s="552"/>
      <c r="C100" s="552"/>
      <c r="D100" s="552"/>
      <c r="E100" s="552"/>
      <c r="F100" s="552"/>
      <c r="G100" s="552"/>
      <c r="H100" s="552"/>
      <c r="I100" s="553"/>
      <c r="S100" t="str">
        <f t="shared" si="5"/>
        <v xml:space="preserve">4) </v>
      </c>
    </row>
    <row r="101" spans="1:19" ht="18" hidden="1" customHeight="1" x14ac:dyDescent="0.35">
      <c r="A101" s="551" t="s">
        <v>99</v>
      </c>
      <c r="B101" s="552"/>
      <c r="C101" s="552"/>
      <c r="D101" s="552"/>
      <c r="E101" s="552"/>
      <c r="F101" s="552"/>
      <c r="G101" s="552"/>
      <c r="H101" s="552"/>
      <c r="I101" s="553"/>
      <c r="S101" t="str">
        <f t="shared" si="5"/>
        <v xml:space="preserve">5) </v>
      </c>
    </row>
    <row r="102" spans="1:19" ht="18" hidden="1" customHeight="1" x14ac:dyDescent="0.35">
      <c r="A102" s="551" t="s">
        <v>100</v>
      </c>
      <c r="B102" s="552"/>
      <c r="C102" s="552"/>
      <c r="D102" s="552"/>
      <c r="E102" s="552"/>
      <c r="F102" s="552"/>
      <c r="G102" s="552"/>
      <c r="H102" s="552"/>
      <c r="I102" s="553"/>
      <c r="S102" t="str">
        <f t="shared" si="5"/>
        <v xml:space="preserve">6) </v>
      </c>
    </row>
    <row r="103" spans="1:19" ht="18" hidden="1" customHeight="1" x14ac:dyDescent="0.35">
      <c r="A103" s="551" t="s">
        <v>101</v>
      </c>
      <c r="B103" s="552"/>
      <c r="C103" s="552"/>
      <c r="D103" s="552"/>
      <c r="E103" s="552"/>
      <c r="F103" s="552"/>
      <c r="G103" s="552"/>
      <c r="H103" s="552"/>
      <c r="I103" s="553"/>
      <c r="S103" t="str">
        <f t="shared" si="5"/>
        <v xml:space="preserve">7) </v>
      </c>
    </row>
    <row r="104" spans="1:19" ht="18" hidden="1" customHeight="1" x14ac:dyDescent="0.35">
      <c r="A104" s="551" t="s">
        <v>102</v>
      </c>
      <c r="B104" s="552"/>
      <c r="C104" s="552"/>
      <c r="D104" s="552"/>
      <c r="E104" s="552"/>
      <c r="F104" s="552"/>
      <c r="G104" s="552"/>
      <c r="H104" s="552"/>
      <c r="I104" s="553"/>
      <c r="S104" t="str">
        <f t="shared" si="5"/>
        <v xml:space="preserve">8) </v>
      </c>
    </row>
    <row r="105" spans="1:19" ht="18" hidden="1" customHeight="1" x14ac:dyDescent="0.35">
      <c r="A105" s="551" t="s">
        <v>103</v>
      </c>
      <c r="B105" s="552"/>
      <c r="C105" s="552"/>
      <c r="D105" s="552"/>
      <c r="E105" s="552"/>
      <c r="F105" s="552"/>
      <c r="G105" s="552"/>
      <c r="H105" s="552"/>
      <c r="I105" s="553"/>
      <c r="S105" t="str">
        <f t="shared" si="5"/>
        <v xml:space="preserve">9) </v>
      </c>
    </row>
    <row r="106" spans="1:19" ht="18" hidden="1" customHeight="1" x14ac:dyDescent="0.35">
      <c r="A106" s="551" t="s">
        <v>104</v>
      </c>
      <c r="B106" s="552"/>
      <c r="C106" s="552"/>
      <c r="D106" s="552"/>
      <c r="E106" s="552"/>
      <c r="F106" s="552"/>
      <c r="G106" s="552"/>
      <c r="H106" s="552"/>
      <c r="I106" s="553"/>
      <c r="S106" t="str">
        <f t="shared" si="5"/>
        <v xml:space="preserve">10) </v>
      </c>
    </row>
    <row r="107" spans="1:19" ht="18" hidden="1" customHeight="1" x14ac:dyDescent="0.35">
      <c r="A107" s="551" t="s">
        <v>105</v>
      </c>
      <c r="B107" s="552"/>
      <c r="C107" s="552"/>
      <c r="D107" s="552"/>
      <c r="E107" s="552"/>
      <c r="F107" s="552"/>
      <c r="G107" s="552"/>
      <c r="H107" s="552"/>
      <c r="I107" s="553"/>
      <c r="S107" t="str">
        <f t="shared" si="5"/>
        <v xml:space="preserve">11) </v>
      </c>
    </row>
    <row r="108" spans="1:19" ht="21" hidden="1" customHeight="1" thickBot="1" x14ac:dyDescent="0.4">
      <c r="A108" s="556" t="s">
        <v>106</v>
      </c>
      <c r="B108" s="557"/>
      <c r="C108" s="557"/>
      <c r="D108" s="557"/>
      <c r="E108" s="557"/>
      <c r="F108" s="557"/>
      <c r="G108" s="557"/>
      <c r="H108" s="557"/>
      <c r="I108" s="558"/>
      <c r="S108" t="str">
        <f t="shared" si="5"/>
        <v xml:space="preserve">12) </v>
      </c>
    </row>
    <row r="109" spans="1:19" hidden="1" x14ac:dyDescent="0.35">
      <c r="A109" s="554"/>
      <c r="B109" s="554"/>
      <c r="C109" s="554"/>
      <c r="D109" s="554"/>
      <c r="E109" s="554"/>
      <c r="F109" s="554"/>
      <c r="G109" s="554"/>
      <c r="H109" s="554"/>
      <c r="I109" s="554"/>
    </row>
    <row r="110" spans="1:19" hidden="1" x14ac:dyDescent="0.35">
      <c r="A110" s="555"/>
      <c r="B110" s="555"/>
      <c r="C110" s="555"/>
      <c r="D110" s="555"/>
      <c r="E110" s="555"/>
      <c r="F110" s="555"/>
      <c r="G110" s="555"/>
      <c r="H110" s="555"/>
      <c r="I110" s="555"/>
    </row>
    <row r="111" spans="1:19" ht="43.4" hidden="1" customHeight="1" x14ac:dyDescent="0.35">
      <c r="A111" s="543" t="s">
        <v>112</v>
      </c>
      <c r="B111" s="543"/>
      <c r="C111" s="565" t="s">
        <v>113</v>
      </c>
      <c r="D111" s="565"/>
      <c r="E111" s="565"/>
      <c r="F111" s="565"/>
      <c r="G111" s="565"/>
      <c r="H111" s="565"/>
      <c r="I111" s="565"/>
      <c r="S111" t="str">
        <f>C111</f>
        <v>Fourth Reporting Period</v>
      </c>
    </row>
    <row r="112" spans="1:19" ht="14.15" hidden="1" customHeight="1" x14ac:dyDescent="0.35">
      <c r="A112" s="552"/>
      <c r="B112" s="552"/>
      <c r="C112" s="552"/>
      <c r="D112" s="552"/>
      <c r="E112" s="552"/>
      <c r="F112" s="552"/>
      <c r="G112" s="552"/>
      <c r="H112" s="552"/>
      <c r="I112" s="552"/>
    </row>
    <row r="113" spans="1:19" hidden="1" x14ac:dyDescent="0.35">
      <c r="A113" s="61" t="s">
        <v>94</v>
      </c>
      <c r="B113" s="56"/>
      <c r="C113" s="56"/>
      <c r="D113" s="56"/>
      <c r="E113" s="56"/>
      <c r="F113" s="56"/>
      <c r="G113" s="56"/>
      <c r="H113" s="56"/>
      <c r="I113" s="56"/>
    </row>
    <row r="114" spans="1:19" ht="15" hidden="1" thickBot="1" x14ac:dyDescent="0.4">
      <c r="A114" s="559"/>
      <c r="B114" s="559"/>
      <c r="C114" s="559"/>
      <c r="D114" s="559"/>
      <c r="E114" s="559"/>
      <c r="F114" s="559"/>
      <c r="G114" s="559"/>
      <c r="H114" s="559"/>
      <c r="I114" s="559"/>
    </row>
    <row r="115" spans="1:19" ht="18" hidden="1" customHeight="1" x14ac:dyDescent="0.35">
      <c r="A115" s="560" t="s">
        <v>95</v>
      </c>
      <c r="B115" s="550"/>
      <c r="C115" s="550"/>
      <c r="D115" s="550"/>
      <c r="E115" s="550"/>
      <c r="F115" s="550"/>
      <c r="G115" s="550"/>
      <c r="H115" s="550"/>
      <c r="I115" s="561"/>
      <c r="S115" t="str">
        <f>A115</f>
        <v xml:space="preserve">1) </v>
      </c>
    </row>
    <row r="116" spans="1:19" ht="18" hidden="1" customHeight="1" x14ac:dyDescent="0.35">
      <c r="A116" s="551" t="s">
        <v>96</v>
      </c>
      <c r="B116" s="552"/>
      <c r="C116" s="552"/>
      <c r="D116" s="552"/>
      <c r="E116" s="552"/>
      <c r="F116" s="552"/>
      <c r="G116" s="552"/>
      <c r="H116" s="552"/>
      <c r="I116" s="553"/>
      <c r="S116" t="str">
        <f t="shared" ref="S116:S126" si="6">A116</f>
        <v xml:space="preserve">2) </v>
      </c>
    </row>
    <row r="117" spans="1:19" ht="18" hidden="1" customHeight="1" thickBot="1" x14ac:dyDescent="0.4">
      <c r="A117" s="551" t="s">
        <v>97</v>
      </c>
      <c r="B117" s="552"/>
      <c r="C117" s="552"/>
      <c r="D117" s="552"/>
      <c r="E117" s="552"/>
      <c r="F117" s="552"/>
      <c r="G117" s="552"/>
      <c r="H117" s="552"/>
      <c r="I117" s="553"/>
      <c r="S117" t="str">
        <f t="shared" si="6"/>
        <v xml:space="preserve">3) </v>
      </c>
    </row>
    <row r="118" spans="1:19" ht="18" hidden="1" customHeight="1" x14ac:dyDescent="0.35">
      <c r="A118" s="551" t="s">
        <v>98</v>
      </c>
      <c r="B118" s="552"/>
      <c r="C118" s="552"/>
      <c r="D118" s="552"/>
      <c r="E118" s="552"/>
      <c r="F118" s="552"/>
      <c r="G118" s="552"/>
      <c r="H118" s="552"/>
      <c r="I118" s="553"/>
      <c r="S118" t="str">
        <f t="shared" si="6"/>
        <v xml:space="preserve">4) </v>
      </c>
    </row>
    <row r="119" spans="1:19" ht="18" hidden="1" customHeight="1" x14ac:dyDescent="0.35">
      <c r="A119" s="551" t="s">
        <v>99</v>
      </c>
      <c r="B119" s="552"/>
      <c r="C119" s="552"/>
      <c r="D119" s="552"/>
      <c r="E119" s="552"/>
      <c r="F119" s="552"/>
      <c r="G119" s="552"/>
      <c r="H119" s="552"/>
      <c r="I119" s="553"/>
      <c r="S119" t="str">
        <f t="shared" si="6"/>
        <v xml:space="preserve">5) </v>
      </c>
    </row>
    <row r="120" spans="1:19" ht="18" hidden="1" customHeight="1" x14ac:dyDescent="0.35">
      <c r="A120" s="551" t="s">
        <v>100</v>
      </c>
      <c r="B120" s="552"/>
      <c r="C120" s="552"/>
      <c r="D120" s="552"/>
      <c r="E120" s="552"/>
      <c r="F120" s="552"/>
      <c r="G120" s="552"/>
      <c r="H120" s="552"/>
      <c r="I120" s="553"/>
      <c r="S120" t="str">
        <f t="shared" si="6"/>
        <v xml:space="preserve">6) </v>
      </c>
    </row>
    <row r="121" spans="1:19" ht="18" hidden="1" customHeight="1" x14ac:dyDescent="0.35">
      <c r="A121" s="551" t="s">
        <v>101</v>
      </c>
      <c r="B121" s="552"/>
      <c r="C121" s="552"/>
      <c r="D121" s="552"/>
      <c r="E121" s="552"/>
      <c r="F121" s="552"/>
      <c r="G121" s="552"/>
      <c r="H121" s="552"/>
      <c r="I121" s="553"/>
      <c r="S121" t="str">
        <f t="shared" si="6"/>
        <v xml:space="preserve">7) </v>
      </c>
    </row>
    <row r="122" spans="1:19" ht="18" hidden="1" customHeight="1" x14ac:dyDescent="0.35">
      <c r="A122" s="551" t="s">
        <v>102</v>
      </c>
      <c r="B122" s="552"/>
      <c r="C122" s="552"/>
      <c r="D122" s="552"/>
      <c r="E122" s="552"/>
      <c r="F122" s="552"/>
      <c r="G122" s="552"/>
      <c r="H122" s="552"/>
      <c r="I122" s="553"/>
      <c r="S122" t="str">
        <f t="shared" si="6"/>
        <v xml:space="preserve">8) </v>
      </c>
    </row>
    <row r="123" spans="1:19" ht="18" hidden="1" customHeight="1" x14ac:dyDescent="0.35">
      <c r="A123" s="551" t="s">
        <v>103</v>
      </c>
      <c r="B123" s="552"/>
      <c r="C123" s="552"/>
      <c r="D123" s="552"/>
      <c r="E123" s="552"/>
      <c r="F123" s="552"/>
      <c r="G123" s="552"/>
      <c r="H123" s="552"/>
      <c r="I123" s="553"/>
      <c r="S123" t="str">
        <f t="shared" si="6"/>
        <v xml:space="preserve">9) </v>
      </c>
    </row>
    <row r="124" spans="1:19" ht="18" hidden="1" customHeight="1" x14ac:dyDescent="0.35">
      <c r="A124" s="551" t="s">
        <v>104</v>
      </c>
      <c r="B124" s="552"/>
      <c r="C124" s="552"/>
      <c r="D124" s="552"/>
      <c r="E124" s="552"/>
      <c r="F124" s="552"/>
      <c r="G124" s="552"/>
      <c r="H124" s="552"/>
      <c r="I124" s="553"/>
      <c r="S124" t="str">
        <f t="shared" si="6"/>
        <v xml:space="preserve">10) </v>
      </c>
    </row>
    <row r="125" spans="1:19" ht="18" hidden="1" customHeight="1" x14ac:dyDescent="0.35">
      <c r="A125" s="551" t="s">
        <v>105</v>
      </c>
      <c r="B125" s="552"/>
      <c r="C125" s="552"/>
      <c r="D125" s="552"/>
      <c r="E125" s="552"/>
      <c r="F125" s="552"/>
      <c r="G125" s="552"/>
      <c r="H125" s="552"/>
      <c r="I125" s="553"/>
      <c r="S125" t="str">
        <f t="shared" si="6"/>
        <v xml:space="preserve">11) </v>
      </c>
    </row>
    <row r="126" spans="1:19" ht="18" hidden="1" customHeight="1" thickBot="1" x14ac:dyDescent="0.4">
      <c r="A126" s="556" t="s">
        <v>106</v>
      </c>
      <c r="B126" s="563"/>
      <c r="C126" s="563"/>
      <c r="D126" s="563"/>
      <c r="E126" s="563"/>
      <c r="F126" s="563"/>
      <c r="G126" s="563"/>
      <c r="H126" s="563"/>
      <c r="I126" s="564"/>
      <c r="S126" t="str">
        <f t="shared" si="6"/>
        <v xml:space="preserve">12) </v>
      </c>
    </row>
    <row r="127" spans="1:19" ht="14.15" hidden="1" customHeight="1" x14ac:dyDescent="0.35">
      <c r="A127" s="550"/>
      <c r="B127" s="550"/>
      <c r="C127" s="550"/>
      <c r="D127" s="550"/>
      <c r="E127" s="550"/>
      <c r="F127" s="550"/>
      <c r="G127" s="550"/>
      <c r="H127" s="550"/>
      <c r="I127" s="550"/>
    </row>
    <row r="128" spans="1:19" hidden="1" x14ac:dyDescent="0.35">
      <c r="A128" s="61" t="s">
        <v>107</v>
      </c>
      <c r="B128" s="56"/>
      <c r="C128" s="56"/>
      <c r="D128" s="56"/>
      <c r="E128" s="56"/>
      <c r="F128" s="56"/>
      <c r="G128" s="56"/>
      <c r="H128" s="56"/>
      <c r="I128" s="56"/>
    </row>
    <row r="129" spans="1:19" ht="15" hidden="1" thickBot="1" x14ac:dyDescent="0.4">
      <c r="A129" s="559"/>
      <c r="B129" s="559"/>
      <c r="C129" s="559"/>
      <c r="D129" s="559"/>
      <c r="E129" s="559"/>
      <c r="F129" s="559"/>
      <c r="G129" s="559"/>
      <c r="H129" s="559"/>
      <c r="I129" s="559"/>
    </row>
    <row r="130" spans="1:19" ht="18" hidden="1" customHeight="1" x14ac:dyDescent="0.35">
      <c r="A130" s="560" t="s">
        <v>95</v>
      </c>
      <c r="B130" s="550"/>
      <c r="C130" s="550"/>
      <c r="D130" s="550"/>
      <c r="E130" s="550"/>
      <c r="F130" s="550"/>
      <c r="G130" s="550"/>
      <c r="H130" s="550"/>
      <c r="I130" s="561"/>
      <c r="S130" t="str">
        <f>A130</f>
        <v xml:space="preserve">1) </v>
      </c>
    </row>
    <row r="131" spans="1:19" ht="18" hidden="1" customHeight="1" x14ac:dyDescent="0.35">
      <c r="A131" s="551" t="s">
        <v>96</v>
      </c>
      <c r="B131" s="552"/>
      <c r="C131" s="552"/>
      <c r="D131" s="552"/>
      <c r="E131" s="552"/>
      <c r="F131" s="552"/>
      <c r="G131" s="552"/>
      <c r="H131" s="552"/>
      <c r="I131" s="553"/>
      <c r="S131" t="str">
        <f t="shared" ref="S131:S141" si="7">A131</f>
        <v xml:space="preserve">2) </v>
      </c>
    </row>
    <row r="132" spans="1:19" ht="18" hidden="1" customHeight="1" thickBot="1" x14ac:dyDescent="0.4">
      <c r="A132" s="551" t="s">
        <v>97</v>
      </c>
      <c r="B132" s="552"/>
      <c r="C132" s="552"/>
      <c r="D132" s="552"/>
      <c r="E132" s="552"/>
      <c r="F132" s="552"/>
      <c r="G132" s="552"/>
      <c r="H132" s="552"/>
      <c r="I132" s="553"/>
      <c r="S132" t="str">
        <f t="shared" si="7"/>
        <v xml:space="preserve">3) </v>
      </c>
    </row>
    <row r="133" spans="1:19" ht="18" hidden="1" customHeight="1" x14ac:dyDescent="0.35">
      <c r="A133" s="551" t="s">
        <v>98</v>
      </c>
      <c r="B133" s="552"/>
      <c r="C133" s="552"/>
      <c r="D133" s="552"/>
      <c r="E133" s="552"/>
      <c r="F133" s="552"/>
      <c r="G133" s="552"/>
      <c r="H133" s="552"/>
      <c r="I133" s="553"/>
      <c r="S133" t="str">
        <f t="shared" si="7"/>
        <v xml:space="preserve">4) </v>
      </c>
    </row>
    <row r="134" spans="1:19" ht="18" hidden="1" customHeight="1" x14ac:dyDescent="0.35">
      <c r="A134" s="551" t="s">
        <v>99</v>
      </c>
      <c r="B134" s="552"/>
      <c r="C134" s="552"/>
      <c r="D134" s="552"/>
      <c r="E134" s="552"/>
      <c r="F134" s="552"/>
      <c r="G134" s="552"/>
      <c r="H134" s="552"/>
      <c r="I134" s="553"/>
      <c r="S134" t="str">
        <f t="shared" si="7"/>
        <v xml:space="preserve">5) </v>
      </c>
    </row>
    <row r="135" spans="1:19" ht="18" hidden="1" customHeight="1" x14ac:dyDescent="0.35">
      <c r="A135" s="551" t="s">
        <v>100</v>
      </c>
      <c r="B135" s="552"/>
      <c r="C135" s="552"/>
      <c r="D135" s="552"/>
      <c r="E135" s="552"/>
      <c r="F135" s="552"/>
      <c r="G135" s="552"/>
      <c r="H135" s="552"/>
      <c r="I135" s="553"/>
      <c r="S135" t="str">
        <f t="shared" si="7"/>
        <v xml:space="preserve">6) </v>
      </c>
    </row>
    <row r="136" spans="1:19" ht="18" hidden="1" customHeight="1" x14ac:dyDescent="0.35">
      <c r="A136" s="551" t="s">
        <v>101</v>
      </c>
      <c r="B136" s="552"/>
      <c r="C136" s="552"/>
      <c r="D136" s="552"/>
      <c r="E136" s="552"/>
      <c r="F136" s="552"/>
      <c r="G136" s="552"/>
      <c r="H136" s="552"/>
      <c r="I136" s="553"/>
      <c r="S136" t="str">
        <f t="shared" si="7"/>
        <v xml:space="preserve">7) </v>
      </c>
    </row>
    <row r="137" spans="1:19" ht="18" hidden="1" customHeight="1" x14ac:dyDescent="0.35">
      <c r="A137" s="551" t="s">
        <v>102</v>
      </c>
      <c r="B137" s="552"/>
      <c r="C137" s="552"/>
      <c r="D137" s="552"/>
      <c r="E137" s="552"/>
      <c r="F137" s="552"/>
      <c r="G137" s="552"/>
      <c r="H137" s="552"/>
      <c r="I137" s="553"/>
      <c r="S137" t="str">
        <f t="shared" si="7"/>
        <v xml:space="preserve">8) </v>
      </c>
    </row>
    <row r="138" spans="1:19" ht="18" hidden="1" customHeight="1" x14ac:dyDescent="0.35">
      <c r="A138" s="551" t="s">
        <v>103</v>
      </c>
      <c r="B138" s="552"/>
      <c r="C138" s="552"/>
      <c r="D138" s="552"/>
      <c r="E138" s="552"/>
      <c r="F138" s="552"/>
      <c r="G138" s="552"/>
      <c r="H138" s="552"/>
      <c r="I138" s="553"/>
      <c r="S138" t="str">
        <f t="shared" si="7"/>
        <v xml:space="preserve">9) </v>
      </c>
    </row>
    <row r="139" spans="1:19" ht="18" hidden="1" customHeight="1" x14ac:dyDescent="0.35">
      <c r="A139" s="551" t="s">
        <v>104</v>
      </c>
      <c r="B139" s="552"/>
      <c r="C139" s="552"/>
      <c r="D139" s="552"/>
      <c r="E139" s="552"/>
      <c r="F139" s="552"/>
      <c r="G139" s="552"/>
      <c r="H139" s="552"/>
      <c r="I139" s="553"/>
      <c r="S139" t="str">
        <f t="shared" si="7"/>
        <v xml:space="preserve">10) </v>
      </c>
    </row>
    <row r="140" spans="1:19" ht="18" hidden="1" customHeight="1" x14ac:dyDescent="0.35">
      <c r="A140" s="551" t="s">
        <v>105</v>
      </c>
      <c r="B140" s="552"/>
      <c r="C140" s="552"/>
      <c r="D140" s="552"/>
      <c r="E140" s="552"/>
      <c r="F140" s="552"/>
      <c r="G140" s="552"/>
      <c r="H140" s="552"/>
      <c r="I140" s="553"/>
      <c r="S140" t="str">
        <f t="shared" si="7"/>
        <v xml:space="preserve">11) </v>
      </c>
    </row>
    <row r="141" spans="1:19" ht="21" hidden="1" customHeight="1" thickBot="1" x14ac:dyDescent="0.4">
      <c r="A141" s="556" t="s">
        <v>106</v>
      </c>
      <c r="B141" s="557"/>
      <c r="C141" s="557"/>
      <c r="D141" s="557"/>
      <c r="E141" s="557"/>
      <c r="F141" s="557"/>
      <c r="G141" s="557"/>
      <c r="H141" s="557"/>
      <c r="I141" s="558"/>
      <c r="S141" t="str">
        <f t="shared" si="7"/>
        <v xml:space="preserve">12) </v>
      </c>
    </row>
    <row r="142" spans="1:19" hidden="1" x14ac:dyDescent="0.35">
      <c r="A142" s="554"/>
      <c r="B142" s="554"/>
      <c r="C142" s="554"/>
      <c r="D142" s="554"/>
      <c r="E142" s="554"/>
      <c r="F142" s="554"/>
      <c r="G142" s="554"/>
      <c r="H142" s="554"/>
      <c r="I142" s="554"/>
    </row>
    <row r="143" spans="1:19" hidden="1" x14ac:dyDescent="0.35">
      <c r="A143" s="56"/>
      <c r="B143" s="56"/>
      <c r="C143" s="56"/>
      <c r="D143" s="56"/>
      <c r="E143" s="56"/>
      <c r="F143" s="56"/>
      <c r="G143" s="56"/>
      <c r="H143" s="56"/>
      <c r="I143" s="56"/>
    </row>
    <row r="144" spans="1:19" ht="43.4" hidden="1" customHeight="1" x14ac:dyDescent="0.35">
      <c r="A144" s="543" t="s">
        <v>114</v>
      </c>
      <c r="B144" s="543"/>
      <c r="C144" s="565" t="s">
        <v>115</v>
      </c>
      <c r="D144" s="565"/>
      <c r="E144" s="565"/>
      <c r="F144" s="565"/>
      <c r="G144" s="565"/>
      <c r="H144" s="565"/>
      <c r="I144" s="565"/>
      <c r="S144" t="str">
        <f>C144</f>
        <v>Fifth Reporting Period</v>
      </c>
    </row>
    <row r="145" spans="1:19" ht="14.15" hidden="1" customHeight="1" x14ac:dyDescent="0.35">
      <c r="A145" s="552"/>
      <c r="B145" s="552"/>
      <c r="C145" s="552"/>
      <c r="D145" s="552"/>
      <c r="E145" s="552"/>
      <c r="F145" s="552"/>
      <c r="G145" s="552"/>
      <c r="H145" s="552"/>
      <c r="I145" s="552"/>
    </row>
    <row r="146" spans="1:19" hidden="1" x14ac:dyDescent="0.35">
      <c r="A146" s="61" t="s">
        <v>94</v>
      </c>
      <c r="B146" s="56"/>
      <c r="C146" s="56"/>
      <c r="D146" s="56"/>
      <c r="E146" s="56"/>
      <c r="F146" s="56"/>
      <c r="G146" s="56"/>
      <c r="H146" s="56"/>
      <c r="I146" s="56"/>
    </row>
    <row r="147" spans="1:19" ht="15" hidden="1" thickBot="1" x14ac:dyDescent="0.4">
      <c r="A147" s="559"/>
      <c r="B147" s="559"/>
      <c r="C147" s="559"/>
      <c r="D147" s="559"/>
      <c r="E147" s="559"/>
      <c r="F147" s="559"/>
      <c r="G147" s="559"/>
      <c r="H147" s="559"/>
      <c r="I147" s="559"/>
    </row>
    <row r="148" spans="1:19" ht="18" hidden="1" customHeight="1" x14ac:dyDescent="0.35">
      <c r="A148" s="560" t="s">
        <v>95</v>
      </c>
      <c r="B148" s="550"/>
      <c r="C148" s="550"/>
      <c r="D148" s="550"/>
      <c r="E148" s="550"/>
      <c r="F148" s="550"/>
      <c r="G148" s="550"/>
      <c r="H148" s="550"/>
      <c r="I148" s="561"/>
      <c r="S148" t="str">
        <f>A148</f>
        <v xml:space="preserve">1) </v>
      </c>
    </row>
    <row r="149" spans="1:19" ht="18" hidden="1" customHeight="1" x14ac:dyDescent="0.35">
      <c r="A149" s="551" t="s">
        <v>96</v>
      </c>
      <c r="B149" s="552"/>
      <c r="C149" s="552"/>
      <c r="D149" s="552"/>
      <c r="E149" s="552"/>
      <c r="F149" s="552"/>
      <c r="G149" s="552"/>
      <c r="H149" s="552"/>
      <c r="I149" s="553"/>
      <c r="S149" t="str">
        <f t="shared" ref="S149:S159" si="8">A149</f>
        <v xml:space="preserve">2) </v>
      </c>
    </row>
    <row r="150" spans="1:19" ht="18" hidden="1" customHeight="1" thickBot="1" x14ac:dyDescent="0.4">
      <c r="A150" s="551" t="s">
        <v>97</v>
      </c>
      <c r="B150" s="552"/>
      <c r="C150" s="552"/>
      <c r="D150" s="552"/>
      <c r="E150" s="552"/>
      <c r="F150" s="552"/>
      <c r="G150" s="552"/>
      <c r="H150" s="552"/>
      <c r="I150" s="553"/>
      <c r="S150" t="str">
        <f t="shared" si="8"/>
        <v xml:space="preserve">3) </v>
      </c>
    </row>
    <row r="151" spans="1:19" ht="18" hidden="1" customHeight="1" x14ac:dyDescent="0.35">
      <c r="A151" s="551" t="s">
        <v>98</v>
      </c>
      <c r="B151" s="552"/>
      <c r="C151" s="552"/>
      <c r="D151" s="552"/>
      <c r="E151" s="552"/>
      <c r="F151" s="552"/>
      <c r="G151" s="552"/>
      <c r="H151" s="552"/>
      <c r="I151" s="553"/>
      <c r="S151" t="str">
        <f t="shared" si="8"/>
        <v xml:space="preserve">4) </v>
      </c>
    </row>
    <row r="152" spans="1:19" ht="18" hidden="1" customHeight="1" x14ac:dyDescent="0.35">
      <c r="A152" s="551" t="s">
        <v>99</v>
      </c>
      <c r="B152" s="552"/>
      <c r="C152" s="552"/>
      <c r="D152" s="552"/>
      <c r="E152" s="552"/>
      <c r="F152" s="552"/>
      <c r="G152" s="552"/>
      <c r="H152" s="552"/>
      <c r="I152" s="553"/>
      <c r="S152" t="str">
        <f t="shared" si="8"/>
        <v xml:space="preserve">5) </v>
      </c>
    </row>
    <row r="153" spans="1:19" ht="18" hidden="1" customHeight="1" x14ac:dyDescent="0.35">
      <c r="A153" s="551" t="s">
        <v>100</v>
      </c>
      <c r="B153" s="552"/>
      <c r="C153" s="552"/>
      <c r="D153" s="552"/>
      <c r="E153" s="552"/>
      <c r="F153" s="552"/>
      <c r="G153" s="552"/>
      <c r="H153" s="552"/>
      <c r="I153" s="553"/>
      <c r="S153" t="str">
        <f t="shared" si="8"/>
        <v xml:space="preserve">6) </v>
      </c>
    </row>
    <row r="154" spans="1:19" ht="18" hidden="1" customHeight="1" x14ac:dyDescent="0.35">
      <c r="A154" s="551" t="s">
        <v>101</v>
      </c>
      <c r="B154" s="552"/>
      <c r="C154" s="552"/>
      <c r="D154" s="552"/>
      <c r="E154" s="552"/>
      <c r="F154" s="552"/>
      <c r="G154" s="552"/>
      <c r="H154" s="552"/>
      <c r="I154" s="553"/>
      <c r="S154" t="str">
        <f t="shared" si="8"/>
        <v xml:space="preserve">7) </v>
      </c>
    </row>
    <row r="155" spans="1:19" ht="18" hidden="1" customHeight="1" x14ac:dyDescent="0.35">
      <c r="A155" s="551" t="s">
        <v>102</v>
      </c>
      <c r="B155" s="552"/>
      <c r="C155" s="552"/>
      <c r="D155" s="552"/>
      <c r="E155" s="552"/>
      <c r="F155" s="552"/>
      <c r="G155" s="552"/>
      <c r="H155" s="552"/>
      <c r="I155" s="553"/>
      <c r="S155" t="str">
        <f t="shared" si="8"/>
        <v xml:space="preserve">8) </v>
      </c>
    </row>
    <row r="156" spans="1:19" ht="18" hidden="1" customHeight="1" x14ac:dyDescent="0.35">
      <c r="A156" s="551" t="s">
        <v>103</v>
      </c>
      <c r="B156" s="552"/>
      <c r="C156" s="552"/>
      <c r="D156" s="552"/>
      <c r="E156" s="552"/>
      <c r="F156" s="552"/>
      <c r="G156" s="552"/>
      <c r="H156" s="552"/>
      <c r="I156" s="553"/>
      <c r="S156" t="str">
        <f t="shared" si="8"/>
        <v xml:space="preserve">9) </v>
      </c>
    </row>
    <row r="157" spans="1:19" ht="18" hidden="1" customHeight="1" x14ac:dyDescent="0.35">
      <c r="A157" s="551" t="s">
        <v>104</v>
      </c>
      <c r="B157" s="552"/>
      <c r="C157" s="552"/>
      <c r="D157" s="552"/>
      <c r="E157" s="552"/>
      <c r="F157" s="552"/>
      <c r="G157" s="552"/>
      <c r="H157" s="552"/>
      <c r="I157" s="553"/>
      <c r="S157" t="str">
        <f t="shared" si="8"/>
        <v xml:space="preserve">10) </v>
      </c>
    </row>
    <row r="158" spans="1:19" ht="18" hidden="1" customHeight="1" x14ac:dyDescent="0.35">
      <c r="A158" s="551" t="s">
        <v>105</v>
      </c>
      <c r="B158" s="552"/>
      <c r="C158" s="552"/>
      <c r="D158" s="552"/>
      <c r="E158" s="552"/>
      <c r="F158" s="552"/>
      <c r="G158" s="552"/>
      <c r="H158" s="552"/>
      <c r="I158" s="553"/>
      <c r="S158" t="str">
        <f t="shared" si="8"/>
        <v xml:space="preserve">11) </v>
      </c>
    </row>
    <row r="159" spans="1:19" ht="18" hidden="1" customHeight="1" thickBot="1" x14ac:dyDescent="0.4">
      <c r="A159" s="556" t="s">
        <v>106</v>
      </c>
      <c r="B159" s="563"/>
      <c r="C159" s="563"/>
      <c r="D159" s="563"/>
      <c r="E159" s="563"/>
      <c r="F159" s="563"/>
      <c r="G159" s="563"/>
      <c r="H159" s="563"/>
      <c r="I159" s="564"/>
      <c r="S159" t="str">
        <f t="shared" si="8"/>
        <v xml:space="preserve">12) </v>
      </c>
    </row>
    <row r="160" spans="1:19" ht="14.15" hidden="1" customHeight="1" x14ac:dyDescent="0.35">
      <c r="A160" s="550"/>
      <c r="B160" s="550"/>
      <c r="C160" s="550"/>
      <c r="D160" s="550"/>
      <c r="E160" s="550"/>
      <c r="F160" s="550"/>
      <c r="G160" s="550"/>
      <c r="H160" s="550"/>
      <c r="I160" s="550"/>
    </row>
    <row r="161" spans="1:19" hidden="1" x14ac:dyDescent="0.35">
      <c r="A161" s="61" t="s">
        <v>107</v>
      </c>
      <c r="B161" s="56"/>
      <c r="C161" s="56"/>
      <c r="D161" s="56"/>
      <c r="E161" s="56"/>
      <c r="F161" s="56"/>
      <c r="G161" s="56"/>
      <c r="H161" s="56"/>
      <c r="I161" s="56"/>
    </row>
    <row r="162" spans="1:19" ht="15" hidden="1" thickBot="1" x14ac:dyDescent="0.4">
      <c r="A162" s="559"/>
      <c r="B162" s="559"/>
      <c r="C162" s="559"/>
      <c r="D162" s="559"/>
      <c r="E162" s="559"/>
      <c r="F162" s="559"/>
      <c r="G162" s="559"/>
      <c r="H162" s="559"/>
      <c r="I162" s="559"/>
    </row>
    <row r="163" spans="1:19" ht="18" hidden="1" customHeight="1" x14ac:dyDescent="0.35">
      <c r="A163" s="560" t="s">
        <v>95</v>
      </c>
      <c r="B163" s="550"/>
      <c r="C163" s="550"/>
      <c r="D163" s="550"/>
      <c r="E163" s="550"/>
      <c r="F163" s="550"/>
      <c r="G163" s="550"/>
      <c r="H163" s="550"/>
      <c r="I163" s="561"/>
      <c r="S163" t="str">
        <f>A163</f>
        <v xml:space="preserve">1) </v>
      </c>
    </row>
    <row r="164" spans="1:19" ht="18" hidden="1" customHeight="1" x14ac:dyDescent="0.35">
      <c r="A164" s="551" t="s">
        <v>96</v>
      </c>
      <c r="B164" s="552"/>
      <c r="C164" s="552"/>
      <c r="D164" s="552"/>
      <c r="E164" s="552"/>
      <c r="F164" s="552"/>
      <c r="G164" s="552"/>
      <c r="H164" s="552"/>
      <c r="I164" s="553"/>
      <c r="S164" t="str">
        <f t="shared" ref="S164:S174" si="9">A164</f>
        <v xml:space="preserve">2) </v>
      </c>
    </row>
    <row r="165" spans="1:19" ht="18" hidden="1" customHeight="1" thickBot="1" x14ac:dyDescent="0.4">
      <c r="A165" s="551" t="s">
        <v>97</v>
      </c>
      <c r="B165" s="552"/>
      <c r="C165" s="552"/>
      <c r="D165" s="552"/>
      <c r="E165" s="552"/>
      <c r="F165" s="552"/>
      <c r="G165" s="552"/>
      <c r="H165" s="552"/>
      <c r="I165" s="553"/>
      <c r="S165" t="str">
        <f t="shared" si="9"/>
        <v xml:space="preserve">3) </v>
      </c>
    </row>
    <row r="166" spans="1:19" ht="18" hidden="1" customHeight="1" x14ac:dyDescent="0.35">
      <c r="A166" s="551" t="s">
        <v>98</v>
      </c>
      <c r="B166" s="552"/>
      <c r="C166" s="552"/>
      <c r="D166" s="552"/>
      <c r="E166" s="552"/>
      <c r="F166" s="552"/>
      <c r="G166" s="552"/>
      <c r="H166" s="552"/>
      <c r="I166" s="553"/>
      <c r="S166" t="str">
        <f t="shared" si="9"/>
        <v xml:space="preserve">4) </v>
      </c>
    </row>
    <row r="167" spans="1:19" ht="18" hidden="1" customHeight="1" x14ac:dyDescent="0.35">
      <c r="A167" s="551" t="s">
        <v>99</v>
      </c>
      <c r="B167" s="552"/>
      <c r="C167" s="552"/>
      <c r="D167" s="552"/>
      <c r="E167" s="552"/>
      <c r="F167" s="552"/>
      <c r="G167" s="552"/>
      <c r="H167" s="552"/>
      <c r="I167" s="553"/>
      <c r="S167" t="str">
        <f t="shared" si="9"/>
        <v xml:space="preserve">5) </v>
      </c>
    </row>
    <row r="168" spans="1:19" ht="18" hidden="1" customHeight="1" x14ac:dyDescent="0.35">
      <c r="A168" s="551" t="s">
        <v>100</v>
      </c>
      <c r="B168" s="552"/>
      <c r="C168" s="552"/>
      <c r="D168" s="552"/>
      <c r="E168" s="552"/>
      <c r="F168" s="552"/>
      <c r="G168" s="552"/>
      <c r="H168" s="552"/>
      <c r="I168" s="553"/>
      <c r="S168" t="str">
        <f t="shared" si="9"/>
        <v xml:space="preserve">6) </v>
      </c>
    </row>
    <row r="169" spans="1:19" ht="18" hidden="1" customHeight="1" x14ac:dyDescent="0.35">
      <c r="A169" s="551" t="s">
        <v>101</v>
      </c>
      <c r="B169" s="552"/>
      <c r="C169" s="552"/>
      <c r="D169" s="552"/>
      <c r="E169" s="552"/>
      <c r="F169" s="552"/>
      <c r="G169" s="552"/>
      <c r="H169" s="552"/>
      <c r="I169" s="553"/>
      <c r="S169" t="str">
        <f t="shared" si="9"/>
        <v xml:space="preserve">7) </v>
      </c>
    </row>
    <row r="170" spans="1:19" ht="18" hidden="1" customHeight="1" x14ac:dyDescent="0.35">
      <c r="A170" s="551" t="s">
        <v>102</v>
      </c>
      <c r="B170" s="552"/>
      <c r="C170" s="552"/>
      <c r="D170" s="552"/>
      <c r="E170" s="552"/>
      <c r="F170" s="552"/>
      <c r="G170" s="552"/>
      <c r="H170" s="552"/>
      <c r="I170" s="553"/>
      <c r="S170" t="str">
        <f t="shared" si="9"/>
        <v xml:space="preserve">8) </v>
      </c>
    </row>
    <row r="171" spans="1:19" ht="18" hidden="1" customHeight="1" x14ac:dyDescent="0.35">
      <c r="A171" s="551" t="s">
        <v>103</v>
      </c>
      <c r="B171" s="552"/>
      <c r="C171" s="552"/>
      <c r="D171" s="552"/>
      <c r="E171" s="552"/>
      <c r="F171" s="552"/>
      <c r="G171" s="552"/>
      <c r="H171" s="552"/>
      <c r="I171" s="553"/>
      <c r="S171" t="str">
        <f t="shared" si="9"/>
        <v xml:space="preserve">9) </v>
      </c>
    </row>
    <row r="172" spans="1:19" ht="18" hidden="1" customHeight="1" x14ac:dyDescent="0.35">
      <c r="A172" s="551" t="s">
        <v>104</v>
      </c>
      <c r="B172" s="552"/>
      <c r="C172" s="552"/>
      <c r="D172" s="552"/>
      <c r="E172" s="552"/>
      <c r="F172" s="552"/>
      <c r="G172" s="552"/>
      <c r="H172" s="552"/>
      <c r="I172" s="553"/>
      <c r="S172" t="str">
        <f t="shared" si="9"/>
        <v xml:space="preserve">10) </v>
      </c>
    </row>
    <row r="173" spans="1:19" ht="18" hidden="1" customHeight="1" x14ac:dyDescent="0.35">
      <c r="A173" s="551" t="s">
        <v>105</v>
      </c>
      <c r="B173" s="552"/>
      <c r="C173" s="552"/>
      <c r="D173" s="552"/>
      <c r="E173" s="552"/>
      <c r="F173" s="552"/>
      <c r="G173" s="552"/>
      <c r="H173" s="552"/>
      <c r="I173" s="553"/>
      <c r="S173" t="str">
        <f t="shared" si="9"/>
        <v xml:space="preserve">11) </v>
      </c>
    </row>
    <row r="174" spans="1:19" ht="21" hidden="1" customHeight="1" thickBot="1" x14ac:dyDescent="0.4">
      <c r="A174" s="556" t="s">
        <v>106</v>
      </c>
      <c r="B174" s="557"/>
      <c r="C174" s="557"/>
      <c r="D174" s="557"/>
      <c r="E174" s="557"/>
      <c r="F174" s="557"/>
      <c r="G174" s="557"/>
      <c r="H174" s="557"/>
      <c r="I174" s="558"/>
      <c r="S174" t="str">
        <f t="shared" si="9"/>
        <v xml:space="preserve">12) </v>
      </c>
    </row>
    <row r="175" spans="1:19" hidden="1" x14ac:dyDescent="0.35">
      <c r="A175" s="554"/>
      <c r="B175" s="554"/>
      <c r="C175" s="554"/>
      <c r="D175" s="554"/>
      <c r="E175" s="554"/>
      <c r="F175" s="554"/>
      <c r="G175" s="554"/>
      <c r="H175" s="554"/>
      <c r="I175" s="554"/>
    </row>
    <row r="176" spans="1:19" hidden="1" x14ac:dyDescent="0.35">
      <c r="A176" s="555"/>
      <c r="B176" s="555"/>
      <c r="C176" s="555"/>
      <c r="D176" s="555"/>
      <c r="E176" s="555"/>
      <c r="F176" s="555"/>
      <c r="G176" s="555"/>
      <c r="H176" s="555"/>
      <c r="I176" s="555"/>
    </row>
    <row r="177" spans="1:19" ht="43.4" hidden="1" customHeight="1" x14ac:dyDescent="0.35">
      <c r="A177" s="543" t="s">
        <v>116</v>
      </c>
      <c r="B177" s="543"/>
      <c r="C177" s="565" t="s">
        <v>117</v>
      </c>
      <c r="D177" s="565"/>
      <c r="E177" s="565"/>
      <c r="F177" s="565"/>
      <c r="G177" s="565"/>
      <c r="H177" s="565"/>
      <c r="I177" s="565"/>
      <c r="S177" t="str">
        <f>C177</f>
        <v>Sixth Reporting Period</v>
      </c>
    </row>
    <row r="178" spans="1:19" ht="14.15" hidden="1" customHeight="1" x14ac:dyDescent="0.35">
      <c r="A178" s="552"/>
      <c r="B178" s="552"/>
      <c r="C178" s="552"/>
      <c r="D178" s="552"/>
      <c r="E178" s="552"/>
      <c r="F178" s="552"/>
      <c r="G178" s="552"/>
      <c r="H178" s="552"/>
      <c r="I178" s="552"/>
    </row>
    <row r="179" spans="1:19" hidden="1" x14ac:dyDescent="0.35">
      <c r="A179" s="61" t="s">
        <v>94</v>
      </c>
      <c r="B179" s="56"/>
      <c r="C179" s="56"/>
      <c r="D179" s="56"/>
      <c r="E179" s="56"/>
      <c r="F179" s="56"/>
      <c r="G179" s="56"/>
      <c r="H179" s="56"/>
      <c r="I179" s="56"/>
    </row>
    <row r="180" spans="1:19" ht="15" hidden="1" thickBot="1" x14ac:dyDescent="0.4">
      <c r="A180" s="559"/>
      <c r="B180" s="559"/>
      <c r="C180" s="559"/>
      <c r="D180" s="559"/>
      <c r="E180" s="559"/>
      <c r="F180" s="559"/>
      <c r="G180" s="559"/>
      <c r="H180" s="559"/>
      <c r="I180" s="559"/>
    </row>
    <row r="181" spans="1:19" ht="18" hidden="1" customHeight="1" x14ac:dyDescent="0.35">
      <c r="A181" s="560" t="s">
        <v>95</v>
      </c>
      <c r="B181" s="550"/>
      <c r="C181" s="550"/>
      <c r="D181" s="550"/>
      <c r="E181" s="550"/>
      <c r="F181" s="550"/>
      <c r="G181" s="550"/>
      <c r="H181" s="550"/>
      <c r="I181" s="561"/>
      <c r="S181" t="str">
        <f>A181</f>
        <v xml:space="preserve">1) </v>
      </c>
    </row>
    <row r="182" spans="1:19" ht="18" hidden="1" customHeight="1" x14ac:dyDescent="0.35">
      <c r="A182" s="551" t="s">
        <v>96</v>
      </c>
      <c r="B182" s="552"/>
      <c r="C182" s="552"/>
      <c r="D182" s="552"/>
      <c r="E182" s="552"/>
      <c r="F182" s="552"/>
      <c r="G182" s="552"/>
      <c r="H182" s="552"/>
      <c r="I182" s="553"/>
      <c r="S182" t="str">
        <f t="shared" ref="S182:S192" si="10">A182</f>
        <v xml:space="preserve">2) </v>
      </c>
    </row>
    <row r="183" spans="1:19" ht="18" hidden="1" customHeight="1" thickBot="1" x14ac:dyDescent="0.4">
      <c r="A183" s="551" t="s">
        <v>97</v>
      </c>
      <c r="B183" s="552"/>
      <c r="C183" s="552"/>
      <c r="D183" s="552"/>
      <c r="E183" s="552"/>
      <c r="F183" s="552"/>
      <c r="G183" s="552"/>
      <c r="H183" s="552"/>
      <c r="I183" s="553"/>
      <c r="S183" t="str">
        <f t="shared" si="10"/>
        <v xml:space="preserve">3) </v>
      </c>
    </row>
    <row r="184" spans="1:19" ht="18" hidden="1" customHeight="1" x14ac:dyDescent="0.35">
      <c r="A184" s="551" t="s">
        <v>98</v>
      </c>
      <c r="B184" s="552"/>
      <c r="C184" s="552"/>
      <c r="D184" s="552"/>
      <c r="E184" s="552"/>
      <c r="F184" s="552"/>
      <c r="G184" s="552"/>
      <c r="H184" s="552"/>
      <c r="I184" s="553"/>
      <c r="S184" t="str">
        <f t="shared" si="10"/>
        <v xml:space="preserve">4) </v>
      </c>
    </row>
    <row r="185" spans="1:19" ht="18" hidden="1" customHeight="1" x14ac:dyDescent="0.35">
      <c r="A185" s="551" t="s">
        <v>99</v>
      </c>
      <c r="B185" s="552"/>
      <c r="C185" s="552"/>
      <c r="D185" s="552"/>
      <c r="E185" s="552"/>
      <c r="F185" s="552"/>
      <c r="G185" s="552"/>
      <c r="H185" s="552"/>
      <c r="I185" s="553"/>
      <c r="S185" t="str">
        <f t="shared" si="10"/>
        <v xml:space="preserve">5) </v>
      </c>
    </row>
    <row r="186" spans="1:19" ht="18" hidden="1" customHeight="1" x14ac:dyDescent="0.35">
      <c r="A186" s="551" t="s">
        <v>100</v>
      </c>
      <c r="B186" s="552"/>
      <c r="C186" s="552"/>
      <c r="D186" s="552"/>
      <c r="E186" s="552"/>
      <c r="F186" s="552"/>
      <c r="G186" s="552"/>
      <c r="H186" s="552"/>
      <c r="I186" s="553"/>
      <c r="S186" t="str">
        <f t="shared" si="10"/>
        <v xml:space="preserve">6) </v>
      </c>
    </row>
    <row r="187" spans="1:19" ht="18" hidden="1" customHeight="1" x14ac:dyDescent="0.35">
      <c r="A187" s="551" t="s">
        <v>101</v>
      </c>
      <c r="B187" s="552"/>
      <c r="C187" s="552"/>
      <c r="D187" s="552"/>
      <c r="E187" s="552"/>
      <c r="F187" s="552"/>
      <c r="G187" s="552"/>
      <c r="H187" s="552"/>
      <c r="I187" s="553"/>
      <c r="S187" t="str">
        <f t="shared" si="10"/>
        <v xml:space="preserve">7) </v>
      </c>
    </row>
    <row r="188" spans="1:19" ht="18" hidden="1" customHeight="1" x14ac:dyDescent="0.35">
      <c r="A188" s="551" t="s">
        <v>102</v>
      </c>
      <c r="B188" s="552"/>
      <c r="C188" s="552"/>
      <c r="D188" s="552"/>
      <c r="E188" s="552"/>
      <c r="F188" s="552"/>
      <c r="G188" s="552"/>
      <c r="H188" s="552"/>
      <c r="I188" s="553"/>
      <c r="S188" t="str">
        <f t="shared" si="10"/>
        <v xml:space="preserve">8) </v>
      </c>
    </row>
    <row r="189" spans="1:19" ht="18" hidden="1" customHeight="1" x14ac:dyDescent="0.35">
      <c r="A189" s="551" t="s">
        <v>103</v>
      </c>
      <c r="B189" s="552"/>
      <c r="C189" s="552"/>
      <c r="D189" s="552"/>
      <c r="E189" s="552"/>
      <c r="F189" s="552"/>
      <c r="G189" s="552"/>
      <c r="H189" s="552"/>
      <c r="I189" s="553"/>
      <c r="S189" t="str">
        <f t="shared" si="10"/>
        <v xml:space="preserve">9) </v>
      </c>
    </row>
    <row r="190" spans="1:19" ht="18" hidden="1" customHeight="1" x14ac:dyDescent="0.35">
      <c r="A190" s="551" t="s">
        <v>104</v>
      </c>
      <c r="B190" s="552"/>
      <c r="C190" s="552"/>
      <c r="D190" s="552"/>
      <c r="E190" s="552"/>
      <c r="F190" s="552"/>
      <c r="G190" s="552"/>
      <c r="H190" s="552"/>
      <c r="I190" s="553"/>
      <c r="S190" t="str">
        <f t="shared" si="10"/>
        <v xml:space="preserve">10) </v>
      </c>
    </row>
    <row r="191" spans="1:19" ht="18" hidden="1" customHeight="1" x14ac:dyDescent="0.35">
      <c r="A191" s="551" t="s">
        <v>105</v>
      </c>
      <c r="B191" s="552"/>
      <c r="C191" s="552"/>
      <c r="D191" s="552"/>
      <c r="E191" s="552"/>
      <c r="F191" s="552"/>
      <c r="G191" s="552"/>
      <c r="H191" s="552"/>
      <c r="I191" s="553"/>
      <c r="S191" t="str">
        <f t="shared" si="10"/>
        <v xml:space="preserve">11) </v>
      </c>
    </row>
    <row r="192" spans="1:19" ht="18" hidden="1" customHeight="1" thickBot="1" x14ac:dyDescent="0.4">
      <c r="A192" s="556" t="s">
        <v>106</v>
      </c>
      <c r="B192" s="563"/>
      <c r="C192" s="563"/>
      <c r="D192" s="563"/>
      <c r="E192" s="563"/>
      <c r="F192" s="563"/>
      <c r="G192" s="563"/>
      <c r="H192" s="563"/>
      <c r="I192" s="564"/>
      <c r="S192" t="str">
        <f t="shared" si="10"/>
        <v xml:space="preserve">12) </v>
      </c>
    </row>
    <row r="193" spans="1:19" ht="14.15" hidden="1" customHeight="1" x14ac:dyDescent="0.35">
      <c r="A193" s="550"/>
      <c r="B193" s="550"/>
      <c r="C193" s="550"/>
      <c r="D193" s="550"/>
      <c r="E193" s="550"/>
      <c r="F193" s="550"/>
      <c r="G193" s="550"/>
      <c r="H193" s="550"/>
      <c r="I193" s="550"/>
    </row>
    <row r="194" spans="1:19" hidden="1" x14ac:dyDescent="0.35">
      <c r="A194" s="61" t="s">
        <v>107</v>
      </c>
      <c r="B194" s="56"/>
      <c r="C194" s="56"/>
      <c r="D194" s="56"/>
      <c r="E194" s="56"/>
      <c r="F194" s="56"/>
      <c r="G194" s="56"/>
      <c r="H194" s="56"/>
      <c r="I194" s="56"/>
    </row>
    <row r="195" spans="1:19" ht="15" hidden="1" thickBot="1" x14ac:dyDescent="0.4">
      <c r="A195" s="559"/>
      <c r="B195" s="559"/>
      <c r="C195" s="559"/>
      <c r="D195" s="559"/>
      <c r="E195" s="559"/>
      <c r="F195" s="559"/>
      <c r="G195" s="559"/>
      <c r="H195" s="559"/>
      <c r="I195" s="559"/>
    </row>
    <row r="196" spans="1:19" ht="18" hidden="1" customHeight="1" x14ac:dyDescent="0.35">
      <c r="A196" s="560" t="s">
        <v>95</v>
      </c>
      <c r="B196" s="550"/>
      <c r="C196" s="550"/>
      <c r="D196" s="550"/>
      <c r="E196" s="550"/>
      <c r="F196" s="550"/>
      <c r="G196" s="550"/>
      <c r="H196" s="550"/>
      <c r="I196" s="561"/>
      <c r="S196" t="str">
        <f>A196</f>
        <v xml:space="preserve">1) </v>
      </c>
    </row>
    <row r="197" spans="1:19" ht="18" hidden="1" customHeight="1" x14ac:dyDescent="0.35">
      <c r="A197" s="551" t="s">
        <v>96</v>
      </c>
      <c r="B197" s="552"/>
      <c r="C197" s="552"/>
      <c r="D197" s="552"/>
      <c r="E197" s="552"/>
      <c r="F197" s="552"/>
      <c r="G197" s="552"/>
      <c r="H197" s="552"/>
      <c r="I197" s="553"/>
      <c r="S197" t="str">
        <f t="shared" ref="S197:S207" si="11">A197</f>
        <v xml:space="preserve">2) </v>
      </c>
    </row>
    <row r="198" spans="1:19" ht="18" hidden="1" customHeight="1" thickBot="1" x14ac:dyDescent="0.4">
      <c r="A198" s="551" t="s">
        <v>97</v>
      </c>
      <c r="B198" s="552"/>
      <c r="C198" s="552"/>
      <c r="D198" s="552"/>
      <c r="E198" s="552"/>
      <c r="F198" s="552"/>
      <c r="G198" s="552"/>
      <c r="H198" s="552"/>
      <c r="I198" s="553"/>
      <c r="S198" t="str">
        <f t="shared" si="11"/>
        <v xml:space="preserve">3) </v>
      </c>
    </row>
    <row r="199" spans="1:19" ht="18" hidden="1" customHeight="1" x14ac:dyDescent="0.35">
      <c r="A199" s="551" t="s">
        <v>98</v>
      </c>
      <c r="B199" s="552"/>
      <c r="C199" s="552"/>
      <c r="D199" s="552"/>
      <c r="E199" s="552"/>
      <c r="F199" s="552"/>
      <c r="G199" s="552"/>
      <c r="H199" s="552"/>
      <c r="I199" s="553"/>
      <c r="S199" t="str">
        <f t="shared" si="11"/>
        <v xml:space="preserve">4) </v>
      </c>
    </row>
    <row r="200" spans="1:19" ht="18" hidden="1" customHeight="1" x14ac:dyDescent="0.35">
      <c r="A200" s="551" t="s">
        <v>99</v>
      </c>
      <c r="B200" s="552"/>
      <c r="C200" s="552"/>
      <c r="D200" s="552"/>
      <c r="E200" s="552"/>
      <c r="F200" s="552"/>
      <c r="G200" s="552"/>
      <c r="H200" s="552"/>
      <c r="I200" s="553"/>
      <c r="S200" t="str">
        <f t="shared" si="11"/>
        <v xml:space="preserve">5) </v>
      </c>
    </row>
    <row r="201" spans="1:19" ht="18" hidden="1" customHeight="1" x14ac:dyDescent="0.35">
      <c r="A201" s="551" t="s">
        <v>100</v>
      </c>
      <c r="B201" s="552"/>
      <c r="C201" s="552"/>
      <c r="D201" s="552"/>
      <c r="E201" s="552"/>
      <c r="F201" s="552"/>
      <c r="G201" s="552"/>
      <c r="H201" s="552"/>
      <c r="I201" s="553"/>
      <c r="S201" t="str">
        <f t="shared" si="11"/>
        <v xml:space="preserve">6) </v>
      </c>
    </row>
    <row r="202" spans="1:19" ht="18" hidden="1" customHeight="1" x14ac:dyDescent="0.35">
      <c r="A202" s="551" t="s">
        <v>101</v>
      </c>
      <c r="B202" s="552"/>
      <c r="C202" s="552"/>
      <c r="D202" s="552"/>
      <c r="E202" s="552"/>
      <c r="F202" s="552"/>
      <c r="G202" s="552"/>
      <c r="H202" s="552"/>
      <c r="I202" s="553"/>
      <c r="S202" t="str">
        <f t="shared" si="11"/>
        <v xml:space="preserve">7) </v>
      </c>
    </row>
    <row r="203" spans="1:19" ht="18" hidden="1" customHeight="1" x14ac:dyDescent="0.35">
      <c r="A203" s="551" t="s">
        <v>102</v>
      </c>
      <c r="B203" s="552"/>
      <c r="C203" s="552"/>
      <c r="D203" s="552"/>
      <c r="E203" s="552"/>
      <c r="F203" s="552"/>
      <c r="G203" s="552"/>
      <c r="H203" s="552"/>
      <c r="I203" s="553"/>
      <c r="S203" t="str">
        <f t="shared" si="11"/>
        <v xml:space="preserve">8) </v>
      </c>
    </row>
    <row r="204" spans="1:19" ht="18" hidden="1" customHeight="1" x14ac:dyDescent="0.35">
      <c r="A204" s="551" t="s">
        <v>103</v>
      </c>
      <c r="B204" s="552"/>
      <c r="C204" s="552"/>
      <c r="D204" s="552"/>
      <c r="E204" s="552"/>
      <c r="F204" s="552"/>
      <c r="G204" s="552"/>
      <c r="H204" s="552"/>
      <c r="I204" s="553"/>
      <c r="S204" t="str">
        <f t="shared" si="11"/>
        <v xml:space="preserve">9) </v>
      </c>
    </row>
    <row r="205" spans="1:19" ht="18" hidden="1" customHeight="1" x14ac:dyDescent="0.35">
      <c r="A205" s="551" t="s">
        <v>104</v>
      </c>
      <c r="B205" s="552"/>
      <c r="C205" s="552"/>
      <c r="D205" s="552"/>
      <c r="E205" s="552"/>
      <c r="F205" s="552"/>
      <c r="G205" s="552"/>
      <c r="H205" s="552"/>
      <c r="I205" s="553"/>
      <c r="S205" t="str">
        <f t="shared" si="11"/>
        <v xml:space="preserve">10) </v>
      </c>
    </row>
    <row r="206" spans="1:19" ht="18" hidden="1" customHeight="1" x14ac:dyDescent="0.35">
      <c r="A206" s="551" t="s">
        <v>105</v>
      </c>
      <c r="B206" s="552"/>
      <c r="C206" s="552"/>
      <c r="D206" s="552"/>
      <c r="E206" s="552"/>
      <c r="F206" s="552"/>
      <c r="G206" s="552"/>
      <c r="H206" s="552"/>
      <c r="I206" s="553"/>
      <c r="S206" t="str">
        <f t="shared" si="11"/>
        <v xml:space="preserve">11) </v>
      </c>
    </row>
    <row r="207" spans="1:19" ht="21" hidden="1" customHeight="1" thickBot="1" x14ac:dyDescent="0.4">
      <c r="A207" s="556" t="s">
        <v>106</v>
      </c>
      <c r="B207" s="557"/>
      <c r="C207" s="557"/>
      <c r="D207" s="557"/>
      <c r="E207" s="557"/>
      <c r="F207" s="557"/>
      <c r="G207" s="557"/>
      <c r="H207" s="557"/>
      <c r="I207" s="558"/>
      <c r="S207" t="str">
        <f t="shared" si="11"/>
        <v xml:space="preserve">12) </v>
      </c>
    </row>
    <row r="208" spans="1:19" ht="15" hidden="1" thickBot="1" x14ac:dyDescent="0.4">
      <c r="A208" s="554"/>
      <c r="B208" s="554"/>
      <c r="C208" s="554"/>
      <c r="D208" s="554"/>
      <c r="E208" s="554"/>
      <c r="F208" s="554"/>
      <c r="G208" s="554"/>
      <c r="H208" s="554"/>
      <c r="I208" s="554"/>
    </row>
    <row r="209" spans="1:19" hidden="1" x14ac:dyDescent="0.35">
      <c r="A209" s="555"/>
      <c r="B209" s="555"/>
      <c r="C209" s="555"/>
      <c r="D209" s="555"/>
      <c r="E209" s="555"/>
      <c r="F209" s="555"/>
      <c r="G209" s="555"/>
      <c r="H209" s="555"/>
      <c r="I209" s="555"/>
    </row>
    <row r="210" spans="1:19" ht="43.4" hidden="1" customHeight="1" x14ac:dyDescent="0.35">
      <c r="A210" s="543" t="s">
        <v>118</v>
      </c>
      <c r="B210" s="543"/>
      <c r="C210" s="565" t="s">
        <v>119</v>
      </c>
      <c r="D210" s="565"/>
      <c r="E210" s="565"/>
      <c r="F210" s="565"/>
      <c r="G210" s="565"/>
      <c r="H210" s="565"/>
      <c r="I210" s="565"/>
      <c r="S210" t="str">
        <f>C210</f>
        <v>Seventh Reporting Period</v>
      </c>
    </row>
    <row r="211" spans="1:19" ht="14.15" hidden="1" customHeight="1" x14ac:dyDescent="0.35">
      <c r="A211" s="552"/>
      <c r="B211" s="552"/>
      <c r="C211" s="552"/>
      <c r="D211" s="552"/>
      <c r="E211" s="552"/>
      <c r="F211" s="552"/>
      <c r="G211" s="552"/>
      <c r="H211" s="552"/>
      <c r="I211" s="552"/>
    </row>
    <row r="212" spans="1:19" hidden="1" x14ac:dyDescent="0.35">
      <c r="A212" s="61" t="s">
        <v>94</v>
      </c>
      <c r="B212" s="56"/>
      <c r="C212" s="56"/>
      <c r="D212" s="56"/>
      <c r="E212" s="56"/>
      <c r="F212" s="56"/>
      <c r="G212" s="56"/>
      <c r="H212" s="56"/>
      <c r="I212" s="56"/>
    </row>
    <row r="213" spans="1:19" ht="15" hidden="1" thickBot="1" x14ac:dyDescent="0.4">
      <c r="A213" s="559"/>
      <c r="B213" s="559"/>
      <c r="C213" s="559"/>
      <c r="D213" s="559"/>
      <c r="E213" s="559"/>
      <c r="F213" s="559"/>
      <c r="G213" s="559"/>
      <c r="H213" s="559"/>
      <c r="I213" s="559"/>
    </row>
    <row r="214" spans="1:19" ht="18" hidden="1" customHeight="1" x14ac:dyDescent="0.35">
      <c r="A214" s="560" t="s">
        <v>95</v>
      </c>
      <c r="B214" s="550"/>
      <c r="C214" s="550"/>
      <c r="D214" s="550"/>
      <c r="E214" s="550"/>
      <c r="F214" s="550"/>
      <c r="G214" s="550"/>
      <c r="H214" s="550"/>
      <c r="I214" s="561"/>
    </row>
    <row r="215" spans="1:19" ht="18" hidden="1" customHeight="1" x14ac:dyDescent="0.35">
      <c r="A215" s="551" t="s">
        <v>96</v>
      </c>
      <c r="B215" s="552"/>
      <c r="C215" s="552"/>
      <c r="D215" s="552"/>
      <c r="E215" s="552"/>
      <c r="F215" s="552"/>
      <c r="G215" s="552"/>
      <c r="H215" s="552"/>
      <c r="I215" s="553"/>
      <c r="S215" t="str">
        <f>A214</f>
        <v xml:space="preserve">1) </v>
      </c>
    </row>
    <row r="216" spans="1:19" ht="18" hidden="1" customHeight="1" x14ac:dyDescent="0.35">
      <c r="A216" s="551" t="s">
        <v>97</v>
      </c>
      <c r="B216" s="552"/>
      <c r="C216" s="552"/>
      <c r="D216" s="552"/>
      <c r="E216" s="552"/>
      <c r="F216" s="552"/>
      <c r="G216" s="552"/>
      <c r="H216" s="552"/>
      <c r="I216" s="553"/>
      <c r="S216" t="str">
        <f t="shared" ref="S216:S226" si="12">A215</f>
        <v xml:space="preserve">2) </v>
      </c>
    </row>
    <row r="217" spans="1:19" ht="18" hidden="1" customHeight="1" x14ac:dyDescent="0.35">
      <c r="A217" s="551" t="s">
        <v>98</v>
      </c>
      <c r="B217" s="552"/>
      <c r="C217" s="552"/>
      <c r="D217" s="552"/>
      <c r="E217" s="552"/>
      <c r="F217" s="552"/>
      <c r="G217" s="552"/>
      <c r="H217" s="552"/>
      <c r="I217" s="553"/>
      <c r="S217" t="str">
        <f t="shared" si="12"/>
        <v xml:space="preserve">3) </v>
      </c>
    </row>
    <row r="218" spans="1:19" ht="18" hidden="1" customHeight="1" x14ac:dyDescent="0.35">
      <c r="A218" s="551" t="s">
        <v>99</v>
      </c>
      <c r="B218" s="552"/>
      <c r="C218" s="552"/>
      <c r="D218" s="552"/>
      <c r="E218" s="552"/>
      <c r="F218" s="552"/>
      <c r="G218" s="552"/>
      <c r="H218" s="552"/>
      <c r="I218" s="553"/>
      <c r="S218" t="str">
        <f t="shared" si="12"/>
        <v xml:space="preserve">4) </v>
      </c>
    </row>
    <row r="219" spans="1:19" ht="18" hidden="1" customHeight="1" x14ac:dyDescent="0.35">
      <c r="A219" s="551" t="s">
        <v>100</v>
      </c>
      <c r="B219" s="552"/>
      <c r="C219" s="552"/>
      <c r="D219" s="552"/>
      <c r="E219" s="552"/>
      <c r="F219" s="552"/>
      <c r="G219" s="552"/>
      <c r="H219" s="552"/>
      <c r="I219" s="553"/>
      <c r="S219" t="str">
        <f t="shared" si="12"/>
        <v xml:space="preserve">5) </v>
      </c>
    </row>
    <row r="220" spans="1:19" ht="18" hidden="1" customHeight="1" x14ac:dyDescent="0.35">
      <c r="A220" s="551" t="s">
        <v>101</v>
      </c>
      <c r="B220" s="552"/>
      <c r="C220" s="552"/>
      <c r="D220" s="552"/>
      <c r="E220" s="552"/>
      <c r="F220" s="552"/>
      <c r="G220" s="552"/>
      <c r="H220" s="552"/>
      <c r="I220" s="553"/>
      <c r="S220" t="str">
        <f t="shared" si="12"/>
        <v xml:space="preserve">6) </v>
      </c>
    </row>
    <row r="221" spans="1:19" ht="18" hidden="1" customHeight="1" x14ac:dyDescent="0.35">
      <c r="A221" s="551" t="s">
        <v>102</v>
      </c>
      <c r="B221" s="552"/>
      <c r="C221" s="552"/>
      <c r="D221" s="552"/>
      <c r="E221" s="552"/>
      <c r="F221" s="552"/>
      <c r="G221" s="552"/>
      <c r="H221" s="552"/>
      <c r="I221" s="553"/>
      <c r="S221" t="str">
        <f t="shared" si="12"/>
        <v xml:space="preserve">7) </v>
      </c>
    </row>
    <row r="222" spans="1:19" ht="18" hidden="1" customHeight="1" x14ac:dyDescent="0.35">
      <c r="A222" s="551" t="s">
        <v>103</v>
      </c>
      <c r="B222" s="552"/>
      <c r="C222" s="552"/>
      <c r="D222" s="552"/>
      <c r="E222" s="552"/>
      <c r="F222" s="552"/>
      <c r="G222" s="552"/>
      <c r="H222" s="552"/>
      <c r="I222" s="553"/>
      <c r="S222" t="str">
        <f t="shared" si="12"/>
        <v xml:space="preserve">8) </v>
      </c>
    </row>
    <row r="223" spans="1:19" ht="18" hidden="1" customHeight="1" x14ac:dyDescent="0.35">
      <c r="A223" s="551" t="s">
        <v>104</v>
      </c>
      <c r="B223" s="552"/>
      <c r="C223" s="552"/>
      <c r="D223" s="552"/>
      <c r="E223" s="552"/>
      <c r="F223" s="552"/>
      <c r="G223" s="552"/>
      <c r="H223" s="552"/>
      <c r="I223" s="553"/>
      <c r="S223" t="str">
        <f t="shared" si="12"/>
        <v xml:space="preserve">9) </v>
      </c>
    </row>
    <row r="224" spans="1:19" ht="18" hidden="1" customHeight="1" x14ac:dyDescent="0.35">
      <c r="A224" s="551" t="s">
        <v>105</v>
      </c>
      <c r="B224" s="552"/>
      <c r="C224" s="552"/>
      <c r="D224" s="552"/>
      <c r="E224" s="552"/>
      <c r="F224" s="552"/>
      <c r="G224" s="552"/>
      <c r="H224" s="552"/>
      <c r="I224" s="553"/>
      <c r="S224" t="str">
        <f t="shared" si="12"/>
        <v xml:space="preserve">10) </v>
      </c>
    </row>
    <row r="225" spans="1:19" ht="18" hidden="1" customHeight="1" thickBot="1" x14ac:dyDescent="0.4">
      <c r="A225" s="556" t="s">
        <v>106</v>
      </c>
      <c r="B225" s="563"/>
      <c r="C225" s="563"/>
      <c r="D225" s="563"/>
      <c r="E225" s="563"/>
      <c r="F225" s="563"/>
      <c r="G225" s="563"/>
      <c r="H225" s="563"/>
      <c r="I225" s="564"/>
      <c r="S225" t="str">
        <f>A224</f>
        <v xml:space="preserve">11) </v>
      </c>
    </row>
    <row r="226" spans="1:19" ht="14.15" hidden="1" customHeight="1" x14ac:dyDescent="0.35">
      <c r="A226" s="550"/>
      <c r="B226" s="550"/>
      <c r="C226" s="550"/>
      <c r="D226" s="550"/>
      <c r="E226" s="550"/>
      <c r="F226" s="550"/>
      <c r="G226" s="550"/>
      <c r="H226" s="550"/>
      <c r="I226" s="550"/>
      <c r="S226" t="str">
        <f t="shared" si="12"/>
        <v xml:space="preserve">12) </v>
      </c>
    </row>
    <row r="227" spans="1:19" hidden="1" x14ac:dyDescent="0.35">
      <c r="A227" s="61" t="s">
        <v>107</v>
      </c>
      <c r="B227" s="56"/>
      <c r="C227" s="56"/>
      <c r="D227" s="56"/>
      <c r="E227" s="56"/>
      <c r="F227" s="56"/>
      <c r="G227" s="56"/>
      <c r="H227" s="56"/>
      <c r="I227" s="56"/>
    </row>
    <row r="228" spans="1:19" ht="15" hidden="1" thickBot="1" x14ac:dyDescent="0.4">
      <c r="A228" s="559"/>
      <c r="B228" s="559"/>
      <c r="C228" s="559"/>
      <c r="D228" s="559"/>
      <c r="E228" s="559"/>
      <c r="F228" s="559"/>
      <c r="G228" s="559"/>
      <c r="H228" s="559"/>
      <c r="I228" s="559"/>
    </row>
    <row r="229" spans="1:19" ht="18" hidden="1" customHeight="1" x14ac:dyDescent="0.35">
      <c r="A229" s="560" t="s">
        <v>95</v>
      </c>
      <c r="B229" s="550"/>
      <c r="C229" s="550"/>
      <c r="D229" s="550"/>
      <c r="E229" s="550"/>
      <c r="F229" s="550"/>
      <c r="G229" s="550"/>
      <c r="H229" s="550"/>
      <c r="I229" s="561"/>
      <c r="S229" t="str">
        <f>A229</f>
        <v xml:space="preserve">1) </v>
      </c>
    </row>
    <row r="230" spans="1:19" ht="18" hidden="1" customHeight="1" x14ac:dyDescent="0.35">
      <c r="A230" s="551" t="s">
        <v>96</v>
      </c>
      <c r="B230" s="552"/>
      <c r="C230" s="552"/>
      <c r="D230" s="552"/>
      <c r="E230" s="552"/>
      <c r="F230" s="552"/>
      <c r="G230" s="552"/>
      <c r="H230" s="552"/>
      <c r="I230" s="553"/>
      <c r="S230" t="str">
        <f t="shared" ref="S230:S240" si="13">A230</f>
        <v xml:space="preserve">2) </v>
      </c>
    </row>
    <row r="231" spans="1:19" ht="18" hidden="1" customHeight="1" x14ac:dyDescent="0.35">
      <c r="A231" s="551" t="s">
        <v>97</v>
      </c>
      <c r="B231" s="552"/>
      <c r="C231" s="552"/>
      <c r="D231" s="552"/>
      <c r="E231" s="552"/>
      <c r="F231" s="552"/>
      <c r="G231" s="552"/>
      <c r="H231" s="552"/>
      <c r="I231" s="553"/>
      <c r="S231" t="str">
        <f t="shared" si="13"/>
        <v xml:space="preserve">3) </v>
      </c>
    </row>
    <row r="232" spans="1:19" ht="18" hidden="1" customHeight="1" x14ac:dyDescent="0.35">
      <c r="A232" s="551" t="s">
        <v>98</v>
      </c>
      <c r="B232" s="552"/>
      <c r="C232" s="552"/>
      <c r="D232" s="552"/>
      <c r="E232" s="552"/>
      <c r="F232" s="552"/>
      <c r="G232" s="552"/>
      <c r="H232" s="552"/>
      <c r="I232" s="553"/>
      <c r="S232" t="str">
        <f t="shared" si="13"/>
        <v xml:space="preserve">4) </v>
      </c>
    </row>
    <row r="233" spans="1:19" ht="18" hidden="1" customHeight="1" x14ac:dyDescent="0.35">
      <c r="A233" s="551" t="s">
        <v>99</v>
      </c>
      <c r="B233" s="552"/>
      <c r="C233" s="552"/>
      <c r="D233" s="552"/>
      <c r="E233" s="552"/>
      <c r="F233" s="552"/>
      <c r="G233" s="552"/>
      <c r="H233" s="552"/>
      <c r="I233" s="553"/>
      <c r="S233" t="str">
        <f t="shared" si="13"/>
        <v xml:space="preserve">5) </v>
      </c>
    </row>
    <row r="234" spans="1:19" ht="18" hidden="1" customHeight="1" x14ac:dyDescent="0.35">
      <c r="A234" s="551" t="s">
        <v>100</v>
      </c>
      <c r="B234" s="552"/>
      <c r="C234" s="552"/>
      <c r="D234" s="552"/>
      <c r="E234" s="552"/>
      <c r="F234" s="552"/>
      <c r="G234" s="552"/>
      <c r="H234" s="552"/>
      <c r="I234" s="553"/>
      <c r="S234" t="str">
        <f t="shared" si="13"/>
        <v xml:space="preserve">6) </v>
      </c>
    </row>
    <row r="235" spans="1:19" ht="18" hidden="1" customHeight="1" x14ac:dyDescent="0.35">
      <c r="A235" s="551" t="s">
        <v>101</v>
      </c>
      <c r="B235" s="552"/>
      <c r="C235" s="552"/>
      <c r="D235" s="552"/>
      <c r="E235" s="552"/>
      <c r="F235" s="552"/>
      <c r="G235" s="552"/>
      <c r="H235" s="552"/>
      <c r="I235" s="553"/>
      <c r="S235" t="str">
        <f t="shared" si="13"/>
        <v xml:space="preserve">7) </v>
      </c>
    </row>
    <row r="236" spans="1:19" ht="18" hidden="1" customHeight="1" x14ac:dyDescent="0.35">
      <c r="A236" s="551" t="s">
        <v>102</v>
      </c>
      <c r="B236" s="552"/>
      <c r="C236" s="552"/>
      <c r="D236" s="552"/>
      <c r="E236" s="552"/>
      <c r="F236" s="552"/>
      <c r="G236" s="552"/>
      <c r="H236" s="552"/>
      <c r="I236" s="553"/>
      <c r="S236" t="str">
        <f t="shared" si="13"/>
        <v xml:space="preserve">8) </v>
      </c>
    </row>
    <row r="237" spans="1:19" ht="18" hidden="1" customHeight="1" x14ac:dyDescent="0.35">
      <c r="A237" s="551" t="s">
        <v>103</v>
      </c>
      <c r="B237" s="552"/>
      <c r="C237" s="552"/>
      <c r="D237" s="552"/>
      <c r="E237" s="552"/>
      <c r="F237" s="552"/>
      <c r="G237" s="552"/>
      <c r="H237" s="552"/>
      <c r="I237" s="553"/>
      <c r="S237" t="str">
        <f t="shared" si="13"/>
        <v xml:space="preserve">9) </v>
      </c>
    </row>
    <row r="238" spans="1:19" ht="18" hidden="1" customHeight="1" x14ac:dyDescent="0.35">
      <c r="A238" s="551" t="s">
        <v>104</v>
      </c>
      <c r="B238" s="552"/>
      <c r="C238" s="552"/>
      <c r="D238" s="552"/>
      <c r="E238" s="552"/>
      <c r="F238" s="552"/>
      <c r="G238" s="552"/>
      <c r="H238" s="552"/>
      <c r="I238" s="553"/>
      <c r="S238" t="str">
        <f t="shared" si="13"/>
        <v xml:space="preserve">10) </v>
      </c>
    </row>
    <row r="239" spans="1:19" ht="18" hidden="1" customHeight="1" x14ac:dyDescent="0.35">
      <c r="A239" s="551" t="s">
        <v>105</v>
      </c>
      <c r="B239" s="552"/>
      <c r="C239" s="552"/>
      <c r="D239" s="552"/>
      <c r="E239" s="552"/>
      <c r="F239" s="552"/>
      <c r="G239" s="552"/>
      <c r="H239" s="552"/>
      <c r="I239" s="553"/>
      <c r="S239" t="str">
        <f t="shared" si="13"/>
        <v xml:space="preserve">11) </v>
      </c>
    </row>
    <row r="240" spans="1:19" ht="21" hidden="1" customHeight="1" thickBot="1" x14ac:dyDescent="0.4">
      <c r="A240" s="556" t="s">
        <v>106</v>
      </c>
      <c r="B240" s="557"/>
      <c r="C240" s="557"/>
      <c r="D240" s="557"/>
      <c r="E240" s="557"/>
      <c r="F240" s="557"/>
      <c r="G240" s="557"/>
      <c r="H240" s="557"/>
      <c r="I240" s="558"/>
      <c r="S240" t="str">
        <f t="shared" si="13"/>
        <v xml:space="preserve">12) </v>
      </c>
    </row>
    <row r="241" spans="1:19" hidden="1" x14ac:dyDescent="0.35">
      <c r="A241" s="554"/>
      <c r="B241" s="554"/>
      <c r="C241" s="554"/>
      <c r="D241" s="554"/>
      <c r="E241" s="554"/>
      <c r="F241" s="554"/>
      <c r="G241" s="554"/>
      <c r="H241" s="554"/>
      <c r="I241" s="554"/>
    </row>
    <row r="242" spans="1:19" hidden="1" x14ac:dyDescent="0.35">
      <c r="A242" s="555"/>
      <c r="B242" s="555"/>
      <c r="C242" s="555"/>
      <c r="D242" s="555"/>
      <c r="E242" s="555"/>
      <c r="F242" s="555"/>
      <c r="G242" s="555"/>
      <c r="H242" s="555"/>
      <c r="I242" s="555"/>
    </row>
    <row r="243" spans="1:19" ht="43.4" hidden="1" customHeight="1" x14ac:dyDescent="0.35">
      <c r="A243" s="543" t="s">
        <v>120</v>
      </c>
      <c r="B243" s="543"/>
      <c r="C243" s="565" t="s">
        <v>121</v>
      </c>
      <c r="D243" s="565"/>
      <c r="E243" s="565"/>
      <c r="F243" s="565"/>
      <c r="G243" s="565"/>
      <c r="H243" s="565"/>
      <c r="I243" s="565"/>
      <c r="S243" t="str">
        <f>C243</f>
        <v>Eighth Reporting Period</v>
      </c>
    </row>
    <row r="244" spans="1:19" ht="14.15" hidden="1" customHeight="1" x14ac:dyDescent="0.35">
      <c r="A244" s="552"/>
      <c r="B244" s="552"/>
      <c r="C244" s="552"/>
      <c r="D244" s="552"/>
      <c r="E244" s="552"/>
      <c r="F244" s="552"/>
      <c r="G244" s="552"/>
      <c r="H244" s="552"/>
      <c r="I244" s="552"/>
    </row>
    <row r="245" spans="1:19" hidden="1" x14ac:dyDescent="0.35">
      <c r="A245" s="61" t="s">
        <v>94</v>
      </c>
      <c r="B245" s="56"/>
      <c r="C245" s="56"/>
      <c r="D245" s="56"/>
      <c r="E245" s="56"/>
      <c r="F245" s="56"/>
      <c r="G245" s="56"/>
      <c r="H245" s="56"/>
      <c r="I245" s="56"/>
    </row>
    <row r="246" spans="1:19" ht="15" hidden="1" thickBot="1" x14ac:dyDescent="0.4">
      <c r="A246" s="559"/>
      <c r="B246" s="559"/>
      <c r="C246" s="559"/>
      <c r="D246" s="559"/>
      <c r="E246" s="559"/>
      <c r="F246" s="559"/>
      <c r="G246" s="559"/>
      <c r="H246" s="559"/>
      <c r="I246" s="559"/>
    </row>
    <row r="247" spans="1:19" ht="18" hidden="1" customHeight="1" x14ac:dyDescent="0.35">
      <c r="A247" s="560" t="s">
        <v>95</v>
      </c>
      <c r="B247" s="550"/>
      <c r="C247" s="550"/>
      <c r="D247" s="550"/>
      <c r="E247" s="550"/>
      <c r="F247" s="550"/>
      <c r="G247" s="550"/>
      <c r="H247" s="550"/>
      <c r="I247" s="561"/>
      <c r="S247" t="str">
        <f>A247</f>
        <v xml:space="preserve">1) </v>
      </c>
    </row>
    <row r="248" spans="1:19" ht="18" hidden="1" customHeight="1" x14ac:dyDescent="0.35">
      <c r="A248" s="551" t="s">
        <v>96</v>
      </c>
      <c r="B248" s="552"/>
      <c r="C248" s="552"/>
      <c r="D248" s="552"/>
      <c r="E248" s="552"/>
      <c r="F248" s="552"/>
      <c r="G248" s="552"/>
      <c r="H248" s="552"/>
      <c r="I248" s="553"/>
      <c r="S248" t="str">
        <f t="shared" ref="S248:S258" si="14">A248</f>
        <v xml:space="preserve">2) </v>
      </c>
    </row>
    <row r="249" spans="1:19" ht="18" hidden="1" customHeight="1" x14ac:dyDescent="0.35">
      <c r="A249" s="551" t="s">
        <v>97</v>
      </c>
      <c r="B249" s="552"/>
      <c r="C249" s="552"/>
      <c r="D249" s="552"/>
      <c r="E249" s="552"/>
      <c r="F249" s="552"/>
      <c r="G249" s="552"/>
      <c r="H249" s="552"/>
      <c r="I249" s="553"/>
      <c r="S249" t="str">
        <f t="shared" si="14"/>
        <v xml:space="preserve">3) </v>
      </c>
    </row>
    <row r="250" spans="1:19" ht="18" hidden="1" customHeight="1" x14ac:dyDescent="0.35">
      <c r="A250" s="551" t="s">
        <v>98</v>
      </c>
      <c r="B250" s="552"/>
      <c r="C250" s="552"/>
      <c r="D250" s="552"/>
      <c r="E250" s="552"/>
      <c r="F250" s="552"/>
      <c r="G250" s="552"/>
      <c r="H250" s="552"/>
      <c r="I250" s="553"/>
      <c r="S250" t="str">
        <f t="shared" si="14"/>
        <v xml:space="preserve">4) </v>
      </c>
    </row>
    <row r="251" spans="1:19" ht="18" hidden="1" customHeight="1" x14ac:dyDescent="0.35">
      <c r="A251" s="551" t="s">
        <v>99</v>
      </c>
      <c r="B251" s="552"/>
      <c r="C251" s="552"/>
      <c r="D251" s="552"/>
      <c r="E251" s="552"/>
      <c r="F251" s="552"/>
      <c r="G251" s="552"/>
      <c r="H251" s="552"/>
      <c r="I251" s="553"/>
      <c r="S251" t="str">
        <f t="shared" si="14"/>
        <v xml:space="preserve">5) </v>
      </c>
    </row>
    <row r="252" spans="1:19" ht="18" hidden="1" customHeight="1" x14ac:dyDescent="0.35">
      <c r="A252" s="551" t="s">
        <v>100</v>
      </c>
      <c r="B252" s="552"/>
      <c r="C252" s="552"/>
      <c r="D252" s="552"/>
      <c r="E252" s="552"/>
      <c r="F252" s="552"/>
      <c r="G252" s="552"/>
      <c r="H252" s="552"/>
      <c r="I252" s="553"/>
      <c r="S252" t="str">
        <f t="shared" si="14"/>
        <v xml:space="preserve">6) </v>
      </c>
    </row>
    <row r="253" spans="1:19" ht="18" hidden="1" customHeight="1" x14ac:dyDescent="0.35">
      <c r="A253" s="551" t="s">
        <v>101</v>
      </c>
      <c r="B253" s="552"/>
      <c r="C253" s="552"/>
      <c r="D253" s="552"/>
      <c r="E253" s="552"/>
      <c r="F253" s="552"/>
      <c r="G253" s="552"/>
      <c r="H253" s="552"/>
      <c r="I253" s="553"/>
      <c r="S253" t="str">
        <f t="shared" si="14"/>
        <v xml:space="preserve">7) </v>
      </c>
    </row>
    <row r="254" spans="1:19" ht="18" hidden="1" customHeight="1" x14ac:dyDescent="0.35">
      <c r="A254" s="551" t="s">
        <v>102</v>
      </c>
      <c r="B254" s="552"/>
      <c r="C254" s="552"/>
      <c r="D254" s="552"/>
      <c r="E254" s="552"/>
      <c r="F254" s="552"/>
      <c r="G254" s="552"/>
      <c r="H254" s="552"/>
      <c r="I254" s="553"/>
      <c r="S254" t="str">
        <f t="shared" si="14"/>
        <v xml:space="preserve">8) </v>
      </c>
    </row>
    <row r="255" spans="1:19" ht="18" hidden="1" customHeight="1" x14ac:dyDescent="0.35">
      <c r="A255" s="551" t="s">
        <v>103</v>
      </c>
      <c r="B255" s="552"/>
      <c r="C255" s="552"/>
      <c r="D255" s="552"/>
      <c r="E255" s="552"/>
      <c r="F255" s="552"/>
      <c r="G255" s="552"/>
      <c r="H255" s="552"/>
      <c r="I255" s="553"/>
      <c r="S255" t="str">
        <f t="shared" si="14"/>
        <v xml:space="preserve">9) </v>
      </c>
    </row>
    <row r="256" spans="1:19" ht="18" hidden="1" customHeight="1" x14ac:dyDescent="0.35">
      <c r="A256" s="551" t="s">
        <v>104</v>
      </c>
      <c r="B256" s="552"/>
      <c r="C256" s="552"/>
      <c r="D256" s="552"/>
      <c r="E256" s="552"/>
      <c r="F256" s="552"/>
      <c r="G256" s="552"/>
      <c r="H256" s="552"/>
      <c r="I256" s="553"/>
      <c r="S256" t="str">
        <f t="shared" si="14"/>
        <v xml:space="preserve">10) </v>
      </c>
    </row>
    <row r="257" spans="1:19" ht="18" hidden="1" customHeight="1" x14ac:dyDescent="0.35">
      <c r="A257" s="551" t="s">
        <v>105</v>
      </c>
      <c r="B257" s="552"/>
      <c r="C257" s="552"/>
      <c r="D257" s="552"/>
      <c r="E257" s="552"/>
      <c r="F257" s="552"/>
      <c r="G257" s="552"/>
      <c r="H257" s="552"/>
      <c r="I257" s="553"/>
      <c r="S257" t="str">
        <f t="shared" si="14"/>
        <v xml:space="preserve">11) </v>
      </c>
    </row>
    <row r="258" spans="1:19" ht="18" hidden="1" customHeight="1" thickBot="1" x14ac:dyDescent="0.4">
      <c r="A258" s="556" t="s">
        <v>106</v>
      </c>
      <c r="B258" s="563"/>
      <c r="C258" s="563"/>
      <c r="D258" s="563"/>
      <c r="E258" s="563"/>
      <c r="F258" s="563"/>
      <c r="G258" s="563"/>
      <c r="H258" s="563"/>
      <c r="I258" s="564"/>
      <c r="S258" t="str">
        <f t="shared" si="14"/>
        <v xml:space="preserve">12) </v>
      </c>
    </row>
    <row r="259" spans="1:19" ht="14.15" hidden="1" customHeight="1" x14ac:dyDescent="0.35">
      <c r="A259" s="550"/>
      <c r="B259" s="550"/>
      <c r="C259" s="550"/>
      <c r="D259" s="550"/>
      <c r="E259" s="550"/>
      <c r="F259" s="550"/>
      <c r="G259" s="550"/>
      <c r="H259" s="550"/>
      <c r="I259" s="550"/>
    </row>
    <row r="260" spans="1:19" hidden="1" x14ac:dyDescent="0.35">
      <c r="A260" s="61" t="s">
        <v>107</v>
      </c>
      <c r="B260" s="56"/>
      <c r="C260" s="56"/>
      <c r="D260" s="56"/>
      <c r="E260" s="56"/>
      <c r="F260" s="56"/>
      <c r="G260" s="56"/>
      <c r="H260" s="56"/>
      <c r="I260" s="56"/>
    </row>
    <row r="261" spans="1:19" ht="15" hidden="1" thickBot="1" x14ac:dyDescent="0.4">
      <c r="A261" s="559"/>
      <c r="B261" s="559"/>
      <c r="C261" s="559"/>
      <c r="D261" s="559"/>
      <c r="E261" s="559"/>
      <c r="F261" s="559"/>
      <c r="G261" s="559"/>
      <c r="H261" s="559"/>
      <c r="I261" s="559"/>
    </row>
    <row r="262" spans="1:19" ht="18" hidden="1" customHeight="1" x14ac:dyDescent="0.35">
      <c r="A262" s="560" t="s">
        <v>95</v>
      </c>
      <c r="B262" s="550"/>
      <c r="C262" s="550"/>
      <c r="D262" s="550"/>
      <c r="E262" s="550"/>
      <c r="F262" s="550"/>
      <c r="G262" s="550"/>
      <c r="H262" s="550"/>
      <c r="I262" s="561"/>
      <c r="S262" t="str">
        <f>A262</f>
        <v xml:space="preserve">1) </v>
      </c>
    </row>
    <row r="263" spans="1:19" ht="18" hidden="1" customHeight="1" x14ac:dyDescent="0.35">
      <c r="A263" s="551" t="s">
        <v>96</v>
      </c>
      <c r="B263" s="552"/>
      <c r="C263" s="552"/>
      <c r="D263" s="552"/>
      <c r="E263" s="552"/>
      <c r="F263" s="552"/>
      <c r="G263" s="552"/>
      <c r="H263" s="552"/>
      <c r="I263" s="553"/>
      <c r="S263" t="str">
        <f t="shared" ref="S263:S273" si="15">A263</f>
        <v xml:space="preserve">2) </v>
      </c>
    </row>
    <row r="264" spans="1:19" ht="18" hidden="1" customHeight="1" x14ac:dyDescent="0.35">
      <c r="A264" s="551" t="s">
        <v>97</v>
      </c>
      <c r="B264" s="552"/>
      <c r="C264" s="552"/>
      <c r="D264" s="552"/>
      <c r="E264" s="552"/>
      <c r="F264" s="552"/>
      <c r="G264" s="552"/>
      <c r="H264" s="552"/>
      <c r="I264" s="553"/>
      <c r="S264" t="str">
        <f t="shared" si="15"/>
        <v xml:space="preserve">3) </v>
      </c>
    </row>
    <row r="265" spans="1:19" ht="18" hidden="1" customHeight="1" x14ac:dyDescent="0.35">
      <c r="A265" s="551" t="s">
        <v>98</v>
      </c>
      <c r="B265" s="552"/>
      <c r="C265" s="552"/>
      <c r="D265" s="552"/>
      <c r="E265" s="552"/>
      <c r="F265" s="552"/>
      <c r="G265" s="552"/>
      <c r="H265" s="552"/>
      <c r="I265" s="553"/>
      <c r="S265" t="str">
        <f t="shared" si="15"/>
        <v xml:space="preserve">4) </v>
      </c>
    </row>
    <row r="266" spans="1:19" ht="18" hidden="1" customHeight="1" x14ac:dyDescent="0.35">
      <c r="A266" s="551" t="s">
        <v>99</v>
      </c>
      <c r="B266" s="552"/>
      <c r="C266" s="552"/>
      <c r="D266" s="552"/>
      <c r="E266" s="552"/>
      <c r="F266" s="552"/>
      <c r="G266" s="552"/>
      <c r="H266" s="552"/>
      <c r="I266" s="553"/>
      <c r="S266" t="str">
        <f t="shared" si="15"/>
        <v xml:space="preserve">5) </v>
      </c>
    </row>
    <row r="267" spans="1:19" ht="18" hidden="1" customHeight="1" x14ac:dyDescent="0.35">
      <c r="A267" s="551" t="s">
        <v>100</v>
      </c>
      <c r="B267" s="552"/>
      <c r="C267" s="552"/>
      <c r="D267" s="552"/>
      <c r="E267" s="552"/>
      <c r="F267" s="552"/>
      <c r="G267" s="552"/>
      <c r="H267" s="552"/>
      <c r="I267" s="553"/>
      <c r="S267" t="str">
        <f t="shared" si="15"/>
        <v xml:space="preserve">6) </v>
      </c>
    </row>
    <row r="268" spans="1:19" ht="18" hidden="1" customHeight="1" x14ac:dyDescent="0.35">
      <c r="A268" s="551" t="s">
        <v>101</v>
      </c>
      <c r="B268" s="552"/>
      <c r="C268" s="552"/>
      <c r="D268" s="552"/>
      <c r="E268" s="552"/>
      <c r="F268" s="552"/>
      <c r="G268" s="552"/>
      <c r="H268" s="552"/>
      <c r="I268" s="553"/>
      <c r="S268" t="str">
        <f t="shared" si="15"/>
        <v xml:space="preserve">7) </v>
      </c>
    </row>
    <row r="269" spans="1:19" ht="18" hidden="1" customHeight="1" x14ac:dyDescent="0.35">
      <c r="A269" s="551" t="s">
        <v>102</v>
      </c>
      <c r="B269" s="552"/>
      <c r="C269" s="552"/>
      <c r="D269" s="552"/>
      <c r="E269" s="552"/>
      <c r="F269" s="552"/>
      <c r="G269" s="552"/>
      <c r="H269" s="552"/>
      <c r="I269" s="553"/>
      <c r="S269" t="str">
        <f t="shared" si="15"/>
        <v xml:space="preserve">8) </v>
      </c>
    </row>
    <row r="270" spans="1:19" ht="18" hidden="1" customHeight="1" x14ac:dyDescent="0.35">
      <c r="A270" s="551" t="s">
        <v>103</v>
      </c>
      <c r="B270" s="552"/>
      <c r="C270" s="552"/>
      <c r="D270" s="552"/>
      <c r="E270" s="552"/>
      <c r="F270" s="552"/>
      <c r="G270" s="552"/>
      <c r="H270" s="552"/>
      <c r="I270" s="553"/>
      <c r="S270" t="str">
        <f t="shared" si="15"/>
        <v xml:space="preserve">9) </v>
      </c>
    </row>
    <row r="271" spans="1:19" ht="18" hidden="1" customHeight="1" x14ac:dyDescent="0.35">
      <c r="A271" s="551" t="s">
        <v>104</v>
      </c>
      <c r="B271" s="552"/>
      <c r="C271" s="552"/>
      <c r="D271" s="552"/>
      <c r="E271" s="552"/>
      <c r="F271" s="552"/>
      <c r="G271" s="552"/>
      <c r="H271" s="552"/>
      <c r="I271" s="553"/>
      <c r="S271" t="str">
        <f t="shared" si="15"/>
        <v xml:space="preserve">10) </v>
      </c>
    </row>
    <row r="272" spans="1:19" ht="18" hidden="1" customHeight="1" x14ac:dyDescent="0.35">
      <c r="A272" s="551" t="s">
        <v>105</v>
      </c>
      <c r="B272" s="552"/>
      <c r="C272" s="552"/>
      <c r="D272" s="552"/>
      <c r="E272" s="552"/>
      <c r="F272" s="552"/>
      <c r="G272" s="552"/>
      <c r="H272" s="552"/>
      <c r="I272" s="553"/>
      <c r="S272" t="str">
        <f t="shared" si="15"/>
        <v xml:space="preserve">11) </v>
      </c>
    </row>
    <row r="273" spans="1:19" ht="21" hidden="1" customHeight="1" thickBot="1" x14ac:dyDescent="0.4">
      <c r="A273" s="556" t="s">
        <v>106</v>
      </c>
      <c r="B273" s="557"/>
      <c r="C273" s="557"/>
      <c r="D273" s="557"/>
      <c r="E273" s="557"/>
      <c r="F273" s="557"/>
      <c r="G273" s="557"/>
      <c r="H273" s="557"/>
      <c r="I273" s="558"/>
      <c r="S273" t="str">
        <f t="shared" si="15"/>
        <v xml:space="preserve">12) </v>
      </c>
    </row>
    <row r="274" spans="1:19" hidden="1" x14ac:dyDescent="0.35">
      <c r="A274" s="554"/>
      <c r="B274" s="554"/>
      <c r="C274" s="554"/>
      <c r="D274" s="554"/>
      <c r="E274" s="554"/>
      <c r="F274" s="554"/>
      <c r="G274" s="554"/>
      <c r="H274" s="554"/>
      <c r="I274" s="554"/>
    </row>
    <row r="275" spans="1:19" hidden="1" x14ac:dyDescent="0.35">
      <c r="A275" s="555"/>
      <c r="B275" s="555"/>
      <c r="C275" s="555"/>
      <c r="D275" s="555"/>
      <c r="E275" s="555"/>
      <c r="F275" s="555"/>
      <c r="G275" s="555"/>
      <c r="H275" s="555"/>
      <c r="I275" s="555"/>
    </row>
    <row r="276" spans="1:19" ht="43.4" hidden="1" customHeight="1" x14ac:dyDescent="0.35">
      <c r="A276" s="543" t="s">
        <v>122</v>
      </c>
      <c r="B276" s="543"/>
      <c r="C276" s="565" t="s">
        <v>123</v>
      </c>
      <c r="D276" s="565"/>
      <c r="E276" s="565"/>
      <c r="F276" s="565"/>
      <c r="G276" s="565"/>
      <c r="H276" s="565"/>
      <c r="I276" s="565"/>
      <c r="S276" t="str">
        <f>C276</f>
        <v>Nineth Reporting Period</v>
      </c>
    </row>
    <row r="277" spans="1:19" ht="14.15" hidden="1" customHeight="1" x14ac:dyDescent="0.35">
      <c r="A277" s="552"/>
      <c r="B277" s="552"/>
      <c r="C277" s="552"/>
      <c r="D277" s="552"/>
      <c r="E277" s="552"/>
      <c r="F277" s="552"/>
      <c r="G277" s="552"/>
      <c r="H277" s="552"/>
      <c r="I277" s="552"/>
    </row>
    <row r="278" spans="1:19" hidden="1" x14ac:dyDescent="0.35">
      <c r="A278" s="61" t="s">
        <v>94</v>
      </c>
      <c r="B278" s="56"/>
      <c r="C278" s="56"/>
      <c r="D278" s="56"/>
      <c r="E278" s="56"/>
      <c r="F278" s="56"/>
      <c r="G278" s="56"/>
      <c r="H278" s="56"/>
      <c r="I278" s="56"/>
    </row>
    <row r="279" spans="1:19" ht="15" hidden="1" thickBot="1" x14ac:dyDescent="0.4">
      <c r="A279" s="559"/>
      <c r="B279" s="559"/>
      <c r="C279" s="559"/>
      <c r="D279" s="559"/>
      <c r="E279" s="559"/>
      <c r="F279" s="559"/>
      <c r="G279" s="559"/>
      <c r="H279" s="559"/>
      <c r="I279" s="559"/>
    </row>
    <row r="280" spans="1:19" ht="18" hidden="1" customHeight="1" x14ac:dyDescent="0.35">
      <c r="A280" s="560" t="s">
        <v>95</v>
      </c>
      <c r="B280" s="550"/>
      <c r="C280" s="550"/>
      <c r="D280" s="550"/>
      <c r="E280" s="550"/>
      <c r="F280" s="550"/>
      <c r="G280" s="550"/>
      <c r="H280" s="550"/>
      <c r="I280" s="561"/>
    </row>
    <row r="281" spans="1:19" ht="18" hidden="1" customHeight="1" x14ac:dyDescent="0.35">
      <c r="A281" s="551" t="s">
        <v>96</v>
      </c>
      <c r="B281" s="552"/>
      <c r="C281" s="552"/>
      <c r="D281" s="552"/>
      <c r="E281" s="552"/>
      <c r="F281" s="552"/>
      <c r="G281" s="552"/>
      <c r="H281" s="552"/>
      <c r="I281" s="553"/>
    </row>
    <row r="282" spans="1:19" ht="18" hidden="1" customHeight="1" x14ac:dyDescent="0.35">
      <c r="A282" s="551" t="s">
        <v>97</v>
      </c>
      <c r="B282" s="552"/>
      <c r="C282" s="552"/>
      <c r="D282" s="552"/>
      <c r="E282" s="552"/>
      <c r="F282" s="552"/>
      <c r="G282" s="552"/>
      <c r="H282" s="552"/>
      <c r="I282" s="553"/>
    </row>
    <row r="283" spans="1:19" ht="18" hidden="1" customHeight="1" x14ac:dyDescent="0.35">
      <c r="A283" s="551" t="s">
        <v>98</v>
      </c>
      <c r="B283" s="552"/>
      <c r="C283" s="552"/>
      <c r="D283" s="552"/>
      <c r="E283" s="552"/>
      <c r="F283" s="552"/>
      <c r="G283" s="552"/>
      <c r="H283" s="552"/>
      <c r="I283" s="553"/>
    </row>
    <row r="284" spans="1:19" ht="18" hidden="1" customHeight="1" x14ac:dyDescent="0.35">
      <c r="A284" s="551" t="s">
        <v>99</v>
      </c>
      <c r="B284" s="552"/>
      <c r="C284" s="552"/>
      <c r="D284" s="552"/>
      <c r="E284" s="552"/>
      <c r="F284" s="552"/>
      <c r="G284" s="552"/>
      <c r="H284" s="552"/>
      <c r="I284" s="553"/>
    </row>
    <row r="285" spans="1:19" ht="18" hidden="1" customHeight="1" x14ac:dyDescent="0.35">
      <c r="A285" s="551" t="s">
        <v>100</v>
      </c>
      <c r="B285" s="552"/>
      <c r="C285" s="552"/>
      <c r="D285" s="552"/>
      <c r="E285" s="552"/>
      <c r="F285" s="552"/>
      <c r="G285" s="552"/>
      <c r="H285" s="552"/>
      <c r="I285" s="553"/>
    </row>
    <row r="286" spans="1:19" ht="18" hidden="1" customHeight="1" x14ac:dyDescent="0.35">
      <c r="A286" s="551" t="s">
        <v>101</v>
      </c>
      <c r="B286" s="552"/>
      <c r="C286" s="552"/>
      <c r="D286" s="552"/>
      <c r="E286" s="552"/>
      <c r="F286" s="552"/>
      <c r="G286" s="552"/>
      <c r="H286" s="552"/>
      <c r="I286" s="553"/>
    </row>
    <row r="287" spans="1:19" ht="18" hidden="1" customHeight="1" x14ac:dyDescent="0.35">
      <c r="A287" s="551" t="s">
        <v>102</v>
      </c>
      <c r="B287" s="552"/>
      <c r="C287" s="552"/>
      <c r="D287" s="552"/>
      <c r="E287" s="552"/>
      <c r="F287" s="552"/>
      <c r="G287" s="552"/>
      <c r="H287" s="552"/>
      <c r="I287" s="553"/>
    </row>
    <row r="288" spans="1:19" ht="18" hidden="1" customHeight="1" x14ac:dyDescent="0.35">
      <c r="A288" s="551" t="s">
        <v>103</v>
      </c>
      <c r="B288" s="552"/>
      <c r="C288" s="552"/>
      <c r="D288" s="552"/>
      <c r="E288" s="552"/>
      <c r="F288" s="552"/>
      <c r="G288" s="552"/>
      <c r="H288" s="552"/>
      <c r="I288" s="553"/>
    </row>
    <row r="289" spans="1:9" ht="18" hidden="1" customHeight="1" x14ac:dyDescent="0.35">
      <c r="A289" s="551" t="s">
        <v>104</v>
      </c>
      <c r="B289" s="552"/>
      <c r="C289" s="552"/>
      <c r="D289" s="552"/>
      <c r="E289" s="552"/>
      <c r="F289" s="552"/>
      <c r="G289" s="552"/>
      <c r="H289" s="552"/>
      <c r="I289" s="553"/>
    </row>
    <row r="290" spans="1:9" ht="18" hidden="1" customHeight="1" x14ac:dyDescent="0.35">
      <c r="A290" s="551" t="s">
        <v>105</v>
      </c>
      <c r="B290" s="552"/>
      <c r="C290" s="552"/>
      <c r="D290" s="552"/>
      <c r="E290" s="552"/>
      <c r="F290" s="552"/>
      <c r="G290" s="552"/>
      <c r="H290" s="552"/>
      <c r="I290" s="553"/>
    </row>
    <row r="291" spans="1:9" ht="18" hidden="1" customHeight="1" thickBot="1" x14ac:dyDescent="0.4">
      <c r="A291" s="556" t="s">
        <v>106</v>
      </c>
      <c r="B291" s="563"/>
      <c r="C291" s="563"/>
      <c r="D291" s="563"/>
      <c r="E291" s="563"/>
      <c r="F291" s="563"/>
      <c r="G291" s="563"/>
      <c r="H291" s="563"/>
      <c r="I291" s="564"/>
    </row>
    <row r="292" spans="1:9" ht="14.15" hidden="1" customHeight="1" x14ac:dyDescent="0.35">
      <c r="A292" s="550"/>
      <c r="B292" s="550"/>
      <c r="C292" s="550"/>
      <c r="D292" s="550"/>
      <c r="E292" s="550"/>
      <c r="F292" s="550"/>
      <c r="G292" s="550"/>
      <c r="H292" s="550"/>
      <c r="I292" s="550"/>
    </row>
    <row r="293" spans="1:9" hidden="1" x14ac:dyDescent="0.35">
      <c r="A293" s="61" t="s">
        <v>107</v>
      </c>
      <c r="B293" s="56"/>
      <c r="C293" s="56"/>
      <c r="D293" s="56"/>
      <c r="E293" s="56"/>
      <c r="F293" s="56"/>
      <c r="G293" s="56"/>
      <c r="H293" s="56"/>
      <c r="I293" s="56"/>
    </row>
    <row r="294" spans="1:9" ht="15" hidden="1" thickBot="1" x14ac:dyDescent="0.4">
      <c r="A294" s="559"/>
      <c r="B294" s="559"/>
      <c r="C294" s="559"/>
      <c r="D294" s="559"/>
      <c r="E294" s="559"/>
      <c r="F294" s="559"/>
      <c r="G294" s="559"/>
      <c r="H294" s="559"/>
      <c r="I294" s="559"/>
    </row>
    <row r="295" spans="1:9" ht="18" hidden="1" customHeight="1" x14ac:dyDescent="0.35">
      <c r="A295" s="560" t="s">
        <v>95</v>
      </c>
      <c r="B295" s="550"/>
      <c r="C295" s="550"/>
      <c r="D295" s="550"/>
      <c r="E295" s="550"/>
      <c r="F295" s="550"/>
      <c r="G295" s="550"/>
      <c r="H295" s="550"/>
      <c r="I295" s="561"/>
    </row>
    <row r="296" spans="1:9" ht="18" hidden="1" customHeight="1" x14ac:dyDescent="0.35">
      <c r="A296" s="551" t="s">
        <v>96</v>
      </c>
      <c r="B296" s="552"/>
      <c r="C296" s="552"/>
      <c r="D296" s="552"/>
      <c r="E296" s="552"/>
      <c r="F296" s="552"/>
      <c r="G296" s="552"/>
      <c r="H296" s="552"/>
      <c r="I296" s="553"/>
    </row>
    <row r="297" spans="1:9" ht="18" hidden="1" customHeight="1" x14ac:dyDescent="0.35">
      <c r="A297" s="551" t="s">
        <v>97</v>
      </c>
      <c r="B297" s="552"/>
      <c r="C297" s="552"/>
      <c r="D297" s="552"/>
      <c r="E297" s="552"/>
      <c r="F297" s="552"/>
      <c r="G297" s="552"/>
      <c r="H297" s="552"/>
      <c r="I297" s="553"/>
    </row>
    <row r="298" spans="1:9" ht="18" hidden="1" customHeight="1" x14ac:dyDescent="0.35">
      <c r="A298" s="551" t="s">
        <v>98</v>
      </c>
      <c r="B298" s="552"/>
      <c r="C298" s="552"/>
      <c r="D298" s="552"/>
      <c r="E298" s="552"/>
      <c r="F298" s="552"/>
      <c r="G298" s="552"/>
      <c r="H298" s="552"/>
      <c r="I298" s="553"/>
    </row>
    <row r="299" spans="1:9" ht="18" hidden="1" customHeight="1" x14ac:dyDescent="0.35">
      <c r="A299" s="551" t="s">
        <v>99</v>
      </c>
      <c r="B299" s="552"/>
      <c r="C299" s="552"/>
      <c r="D299" s="552"/>
      <c r="E299" s="552"/>
      <c r="F299" s="552"/>
      <c r="G299" s="552"/>
      <c r="H299" s="552"/>
      <c r="I299" s="553"/>
    </row>
    <row r="300" spans="1:9" ht="18" hidden="1" customHeight="1" x14ac:dyDescent="0.35">
      <c r="A300" s="551" t="s">
        <v>100</v>
      </c>
      <c r="B300" s="552"/>
      <c r="C300" s="552"/>
      <c r="D300" s="552"/>
      <c r="E300" s="552"/>
      <c r="F300" s="552"/>
      <c r="G300" s="552"/>
      <c r="H300" s="552"/>
      <c r="I300" s="553"/>
    </row>
    <row r="301" spans="1:9" ht="18" hidden="1" customHeight="1" x14ac:dyDescent="0.35">
      <c r="A301" s="551" t="s">
        <v>101</v>
      </c>
      <c r="B301" s="552"/>
      <c r="C301" s="552"/>
      <c r="D301" s="552"/>
      <c r="E301" s="552"/>
      <c r="F301" s="552"/>
      <c r="G301" s="552"/>
      <c r="H301" s="552"/>
      <c r="I301" s="553"/>
    </row>
    <row r="302" spans="1:9" ht="18" hidden="1" customHeight="1" x14ac:dyDescent="0.35">
      <c r="A302" s="551" t="s">
        <v>102</v>
      </c>
      <c r="B302" s="552"/>
      <c r="C302" s="552"/>
      <c r="D302" s="552"/>
      <c r="E302" s="552"/>
      <c r="F302" s="552"/>
      <c r="G302" s="552"/>
      <c r="H302" s="552"/>
      <c r="I302" s="553"/>
    </row>
    <row r="303" spans="1:9" ht="18" hidden="1" customHeight="1" x14ac:dyDescent="0.35">
      <c r="A303" s="551" t="s">
        <v>103</v>
      </c>
      <c r="B303" s="552"/>
      <c r="C303" s="552"/>
      <c r="D303" s="552"/>
      <c r="E303" s="552"/>
      <c r="F303" s="552"/>
      <c r="G303" s="552"/>
      <c r="H303" s="552"/>
      <c r="I303" s="553"/>
    </row>
    <row r="304" spans="1:9" ht="18" hidden="1" customHeight="1" x14ac:dyDescent="0.35">
      <c r="A304" s="551" t="s">
        <v>104</v>
      </c>
      <c r="B304" s="552"/>
      <c r="C304" s="552"/>
      <c r="D304" s="552"/>
      <c r="E304" s="552"/>
      <c r="F304" s="552"/>
      <c r="G304" s="552"/>
      <c r="H304" s="552"/>
      <c r="I304" s="553"/>
    </row>
    <row r="305" spans="1:19" ht="18" hidden="1" customHeight="1" x14ac:dyDescent="0.35">
      <c r="A305" s="551" t="s">
        <v>105</v>
      </c>
      <c r="B305" s="552"/>
      <c r="C305" s="552"/>
      <c r="D305" s="552"/>
      <c r="E305" s="552"/>
      <c r="F305" s="552"/>
      <c r="G305" s="552"/>
      <c r="H305" s="552"/>
      <c r="I305" s="553"/>
    </row>
    <row r="306" spans="1:19" ht="21" hidden="1" customHeight="1" thickBot="1" x14ac:dyDescent="0.4">
      <c r="A306" s="556" t="s">
        <v>106</v>
      </c>
      <c r="B306" s="557"/>
      <c r="C306" s="557"/>
      <c r="D306" s="557"/>
      <c r="E306" s="557"/>
      <c r="F306" s="557"/>
      <c r="G306" s="557"/>
      <c r="H306" s="557"/>
      <c r="I306" s="558"/>
    </row>
    <row r="307" spans="1:19" hidden="1" x14ac:dyDescent="0.35">
      <c r="A307" s="554"/>
      <c r="B307" s="554"/>
      <c r="C307" s="554"/>
      <c r="D307" s="554"/>
      <c r="E307" s="554"/>
      <c r="F307" s="554"/>
      <c r="G307" s="554"/>
      <c r="H307" s="554"/>
      <c r="I307" s="554"/>
    </row>
    <row r="308" spans="1:19" hidden="1" x14ac:dyDescent="0.35">
      <c r="A308" s="555"/>
      <c r="B308" s="555"/>
      <c r="C308" s="555"/>
      <c r="D308" s="555"/>
      <c r="E308" s="555"/>
      <c r="F308" s="555"/>
      <c r="G308" s="555"/>
      <c r="H308" s="555"/>
      <c r="I308" s="555"/>
    </row>
    <row r="309" spans="1:19" ht="43.4" hidden="1" customHeight="1" x14ac:dyDescent="0.35">
      <c r="A309" s="543" t="s">
        <v>124</v>
      </c>
      <c r="B309" s="543"/>
      <c r="C309" s="565" t="s">
        <v>125</v>
      </c>
      <c r="D309" s="565"/>
      <c r="E309" s="565"/>
      <c r="F309" s="565"/>
      <c r="G309" s="565"/>
      <c r="H309" s="565"/>
      <c r="I309" s="565"/>
      <c r="S309" t="str">
        <f>C309</f>
        <v>Tenth Reporting Period</v>
      </c>
    </row>
    <row r="310" spans="1:19" ht="14.15" hidden="1" customHeight="1" x14ac:dyDescent="0.35">
      <c r="A310" s="552"/>
      <c r="B310" s="552"/>
      <c r="C310" s="552"/>
      <c r="D310" s="552"/>
      <c r="E310" s="552"/>
      <c r="F310" s="552"/>
      <c r="G310" s="552"/>
      <c r="H310" s="552"/>
      <c r="I310" s="552"/>
    </row>
    <row r="311" spans="1:19" hidden="1" x14ac:dyDescent="0.35">
      <c r="A311" s="61" t="s">
        <v>94</v>
      </c>
      <c r="B311" s="56"/>
      <c r="C311" s="56"/>
      <c r="D311" s="56"/>
      <c r="E311" s="56"/>
      <c r="F311" s="56"/>
      <c r="G311" s="56"/>
      <c r="H311" s="56"/>
      <c r="I311" s="56"/>
    </row>
    <row r="312" spans="1:19" ht="15" hidden="1" thickBot="1" x14ac:dyDescent="0.4">
      <c r="A312" s="559"/>
      <c r="B312" s="559"/>
      <c r="C312" s="559"/>
      <c r="D312" s="559"/>
      <c r="E312" s="559"/>
      <c r="F312" s="559"/>
      <c r="G312" s="559"/>
      <c r="H312" s="559"/>
      <c r="I312" s="559"/>
    </row>
    <row r="313" spans="1:19" ht="18" hidden="1" customHeight="1" x14ac:dyDescent="0.35">
      <c r="A313" s="560" t="s">
        <v>95</v>
      </c>
      <c r="B313" s="550"/>
      <c r="C313" s="550"/>
      <c r="D313" s="550"/>
      <c r="E313" s="550"/>
      <c r="F313" s="550"/>
      <c r="G313" s="550"/>
      <c r="H313" s="550"/>
      <c r="I313" s="561"/>
    </row>
    <row r="314" spans="1:19" ht="18" hidden="1" customHeight="1" x14ac:dyDescent="0.35">
      <c r="A314" s="551" t="s">
        <v>96</v>
      </c>
      <c r="B314" s="552"/>
      <c r="C314" s="552"/>
      <c r="D314" s="552"/>
      <c r="E314" s="552"/>
      <c r="F314" s="552"/>
      <c r="G314" s="552"/>
      <c r="H314" s="552"/>
      <c r="I314" s="553"/>
    </row>
    <row r="315" spans="1:19" ht="18" hidden="1" customHeight="1" x14ac:dyDescent="0.35">
      <c r="A315" s="551" t="s">
        <v>97</v>
      </c>
      <c r="B315" s="552"/>
      <c r="C315" s="552"/>
      <c r="D315" s="552"/>
      <c r="E315" s="552"/>
      <c r="F315" s="552"/>
      <c r="G315" s="552"/>
      <c r="H315" s="552"/>
      <c r="I315" s="553"/>
    </row>
    <row r="316" spans="1:19" ht="18" hidden="1" customHeight="1" x14ac:dyDescent="0.35">
      <c r="A316" s="551" t="s">
        <v>98</v>
      </c>
      <c r="B316" s="552"/>
      <c r="C316" s="552"/>
      <c r="D316" s="552"/>
      <c r="E316" s="552"/>
      <c r="F316" s="552"/>
      <c r="G316" s="552"/>
      <c r="H316" s="552"/>
      <c r="I316" s="553"/>
    </row>
    <row r="317" spans="1:19" ht="18" hidden="1" customHeight="1" x14ac:dyDescent="0.35">
      <c r="A317" s="551" t="s">
        <v>99</v>
      </c>
      <c r="B317" s="552"/>
      <c r="C317" s="552"/>
      <c r="D317" s="552"/>
      <c r="E317" s="552"/>
      <c r="F317" s="552"/>
      <c r="G317" s="552"/>
      <c r="H317" s="552"/>
      <c r="I317" s="553"/>
    </row>
    <row r="318" spans="1:19" ht="18" hidden="1" customHeight="1" x14ac:dyDescent="0.35">
      <c r="A318" s="551" t="s">
        <v>100</v>
      </c>
      <c r="B318" s="552"/>
      <c r="C318" s="552"/>
      <c r="D318" s="552"/>
      <c r="E318" s="552"/>
      <c r="F318" s="552"/>
      <c r="G318" s="552"/>
      <c r="H318" s="552"/>
      <c r="I318" s="553"/>
    </row>
    <row r="319" spans="1:19" ht="18" hidden="1" customHeight="1" x14ac:dyDescent="0.35">
      <c r="A319" s="551" t="s">
        <v>101</v>
      </c>
      <c r="B319" s="552"/>
      <c r="C319" s="552"/>
      <c r="D319" s="552"/>
      <c r="E319" s="552"/>
      <c r="F319" s="552"/>
      <c r="G319" s="552"/>
      <c r="H319" s="552"/>
      <c r="I319" s="553"/>
    </row>
    <row r="320" spans="1:19" ht="18" hidden="1" customHeight="1" x14ac:dyDescent="0.35">
      <c r="A320" s="551" t="s">
        <v>102</v>
      </c>
      <c r="B320" s="552"/>
      <c r="C320" s="552"/>
      <c r="D320" s="552"/>
      <c r="E320" s="552"/>
      <c r="F320" s="552"/>
      <c r="G320" s="552"/>
      <c r="H320" s="552"/>
      <c r="I320" s="553"/>
    </row>
    <row r="321" spans="1:9" ht="18" hidden="1" customHeight="1" x14ac:dyDescent="0.35">
      <c r="A321" s="551" t="s">
        <v>103</v>
      </c>
      <c r="B321" s="552"/>
      <c r="C321" s="552"/>
      <c r="D321" s="552"/>
      <c r="E321" s="552"/>
      <c r="F321" s="552"/>
      <c r="G321" s="552"/>
      <c r="H321" s="552"/>
      <c r="I321" s="553"/>
    </row>
    <row r="322" spans="1:9" ht="18" hidden="1" customHeight="1" x14ac:dyDescent="0.35">
      <c r="A322" s="551" t="s">
        <v>104</v>
      </c>
      <c r="B322" s="552"/>
      <c r="C322" s="552"/>
      <c r="D322" s="552"/>
      <c r="E322" s="552"/>
      <c r="F322" s="552"/>
      <c r="G322" s="552"/>
      <c r="H322" s="552"/>
      <c r="I322" s="553"/>
    </row>
    <row r="323" spans="1:9" ht="18" hidden="1" customHeight="1" x14ac:dyDescent="0.35">
      <c r="A323" s="551" t="s">
        <v>105</v>
      </c>
      <c r="B323" s="552"/>
      <c r="C323" s="552"/>
      <c r="D323" s="552"/>
      <c r="E323" s="552"/>
      <c r="F323" s="552"/>
      <c r="G323" s="552"/>
      <c r="H323" s="552"/>
      <c r="I323" s="553"/>
    </row>
    <row r="324" spans="1:9" ht="18" hidden="1" customHeight="1" thickBot="1" x14ac:dyDescent="0.4">
      <c r="A324" s="556" t="s">
        <v>106</v>
      </c>
      <c r="B324" s="563"/>
      <c r="C324" s="563"/>
      <c r="D324" s="563"/>
      <c r="E324" s="563"/>
      <c r="F324" s="563"/>
      <c r="G324" s="563"/>
      <c r="H324" s="563"/>
      <c r="I324" s="564"/>
    </row>
    <row r="325" spans="1:9" ht="14.15" hidden="1" customHeight="1" x14ac:dyDescent="0.35">
      <c r="A325" s="550"/>
      <c r="B325" s="550"/>
      <c r="C325" s="550"/>
      <c r="D325" s="550"/>
      <c r="E325" s="550"/>
      <c r="F325" s="550"/>
      <c r="G325" s="550"/>
      <c r="H325" s="550"/>
      <c r="I325" s="550"/>
    </row>
    <row r="326" spans="1:9" hidden="1" x14ac:dyDescent="0.35">
      <c r="A326" s="61" t="s">
        <v>107</v>
      </c>
      <c r="B326" s="56"/>
      <c r="C326" s="56"/>
      <c r="D326" s="56"/>
      <c r="E326" s="56"/>
      <c r="F326" s="56"/>
      <c r="G326" s="56"/>
      <c r="H326" s="56"/>
      <c r="I326" s="56"/>
    </row>
    <row r="327" spans="1:9" ht="15" hidden="1" thickBot="1" x14ac:dyDescent="0.4">
      <c r="A327" s="559"/>
      <c r="B327" s="559"/>
      <c r="C327" s="559"/>
      <c r="D327" s="559"/>
      <c r="E327" s="559"/>
      <c r="F327" s="559"/>
      <c r="G327" s="559"/>
      <c r="H327" s="559"/>
      <c r="I327" s="559"/>
    </row>
    <row r="328" spans="1:9" ht="18" hidden="1" customHeight="1" x14ac:dyDescent="0.35">
      <c r="A328" s="560" t="s">
        <v>95</v>
      </c>
      <c r="B328" s="550"/>
      <c r="C328" s="550"/>
      <c r="D328" s="550"/>
      <c r="E328" s="550"/>
      <c r="F328" s="550"/>
      <c r="G328" s="550"/>
      <c r="H328" s="550"/>
      <c r="I328" s="561"/>
    </row>
    <row r="329" spans="1:9" ht="18" hidden="1" customHeight="1" x14ac:dyDescent="0.35">
      <c r="A329" s="551" t="s">
        <v>96</v>
      </c>
      <c r="B329" s="552"/>
      <c r="C329" s="552"/>
      <c r="D329" s="552"/>
      <c r="E329" s="552"/>
      <c r="F329" s="552"/>
      <c r="G329" s="552"/>
      <c r="H329" s="552"/>
      <c r="I329" s="553"/>
    </row>
    <row r="330" spans="1:9" ht="18" hidden="1" customHeight="1" x14ac:dyDescent="0.35">
      <c r="A330" s="551" t="s">
        <v>97</v>
      </c>
      <c r="B330" s="552"/>
      <c r="C330" s="552"/>
      <c r="D330" s="552"/>
      <c r="E330" s="552"/>
      <c r="F330" s="552"/>
      <c r="G330" s="552"/>
      <c r="H330" s="552"/>
      <c r="I330" s="553"/>
    </row>
    <row r="331" spans="1:9" ht="18" hidden="1" customHeight="1" x14ac:dyDescent="0.35">
      <c r="A331" s="551" t="s">
        <v>98</v>
      </c>
      <c r="B331" s="552"/>
      <c r="C331" s="552"/>
      <c r="D331" s="552"/>
      <c r="E331" s="552"/>
      <c r="F331" s="552"/>
      <c r="G331" s="552"/>
      <c r="H331" s="552"/>
      <c r="I331" s="553"/>
    </row>
    <row r="332" spans="1:9" ht="18" hidden="1" customHeight="1" x14ac:dyDescent="0.35">
      <c r="A332" s="551" t="s">
        <v>99</v>
      </c>
      <c r="B332" s="552"/>
      <c r="C332" s="552"/>
      <c r="D332" s="552"/>
      <c r="E332" s="552"/>
      <c r="F332" s="552"/>
      <c r="G332" s="552"/>
      <c r="H332" s="552"/>
      <c r="I332" s="553"/>
    </row>
    <row r="333" spans="1:9" ht="18" hidden="1" customHeight="1" x14ac:dyDescent="0.35">
      <c r="A333" s="551" t="s">
        <v>100</v>
      </c>
      <c r="B333" s="552"/>
      <c r="C333" s="552"/>
      <c r="D333" s="552"/>
      <c r="E333" s="552"/>
      <c r="F333" s="552"/>
      <c r="G333" s="552"/>
      <c r="H333" s="552"/>
      <c r="I333" s="553"/>
    </row>
    <row r="334" spans="1:9" ht="18" hidden="1" customHeight="1" x14ac:dyDescent="0.35">
      <c r="A334" s="551" t="s">
        <v>101</v>
      </c>
      <c r="B334" s="552"/>
      <c r="C334" s="552"/>
      <c r="D334" s="552"/>
      <c r="E334" s="552"/>
      <c r="F334" s="552"/>
      <c r="G334" s="552"/>
      <c r="H334" s="552"/>
      <c r="I334" s="553"/>
    </row>
    <row r="335" spans="1:9" ht="18" hidden="1" customHeight="1" x14ac:dyDescent="0.35">
      <c r="A335" s="551" t="s">
        <v>102</v>
      </c>
      <c r="B335" s="552"/>
      <c r="C335" s="552"/>
      <c r="D335" s="552"/>
      <c r="E335" s="552"/>
      <c r="F335" s="552"/>
      <c r="G335" s="552"/>
      <c r="H335" s="552"/>
      <c r="I335" s="553"/>
    </row>
    <row r="336" spans="1:9" ht="18" hidden="1" customHeight="1" x14ac:dyDescent="0.35">
      <c r="A336" s="551" t="s">
        <v>103</v>
      </c>
      <c r="B336" s="552"/>
      <c r="C336" s="552"/>
      <c r="D336" s="552"/>
      <c r="E336" s="552"/>
      <c r="F336" s="552"/>
      <c r="G336" s="552"/>
      <c r="H336" s="552"/>
      <c r="I336" s="553"/>
    </row>
    <row r="337" spans="1:19" ht="18" hidden="1" customHeight="1" x14ac:dyDescent="0.35">
      <c r="A337" s="551" t="s">
        <v>104</v>
      </c>
      <c r="B337" s="552"/>
      <c r="C337" s="552"/>
      <c r="D337" s="552"/>
      <c r="E337" s="552"/>
      <c r="F337" s="552"/>
      <c r="G337" s="552"/>
      <c r="H337" s="552"/>
      <c r="I337" s="553"/>
    </row>
    <row r="338" spans="1:19" ht="18" hidden="1" customHeight="1" x14ac:dyDescent="0.35">
      <c r="A338" s="551" t="s">
        <v>105</v>
      </c>
      <c r="B338" s="552"/>
      <c r="C338" s="552"/>
      <c r="D338" s="552"/>
      <c r="E338" s="552"/>
      <c r="F338" s="552"/>
      <c r="G338" s="552"/>
      <c r="H338" s="552"/>
      <c r="I338" s="553"/>
    </row>
    <row r="339" spans="1:19" ht="21" hidden="1" customHeight="1" thickBot="1" x14ac:dyDescent="0.4">
      <c r="A339" s="556" t="s">
        <v>106</v>
      </c>
      <c r="B339" s="557"/>
      <c r="C339" s="557"/>
      <c r="D339" s="557"/>
      <c r="E339" s="557"/>
      <c r="F339" s="557"/>
      <c r="G339" s="557"/>
      <c r="H339" s="557"/>
      <c r="I339" s="558"/>
    </row>
    <row r="340" spans="1:19" hidden="1" x14ac:dyDescent="0.35">
      <c r="A340" s="554"/>
      <c r="B340" s="554"/>
      <c r="C340" s="554"/>
      <c r="D340" s="554"/>
      <c r="E340" s="554"/>
      <c r="F340" s="554"/>
      <c r="G340" s="554"/>
      <c r="H340" s="554"/>
      <c r="I340" s="554"/>
    </row>
    <row r="341" spans="1:19" hidden="1" x14ac:dyDescent="0.35">
      <c r="A341" s="555"/>
      <c r="B341" s="555"/>
      <c r="C341" s="555"/>
      <c r="D341" s="555"/>
      <c r="E341" s="555"/>
      <c r="F341" s="555"/>
      <c r="G341" s="555"/>
      <c r="H341" s="555"/>
      <c r="I341" s="555"/>
    </row>
    <row r="342" spans="1:19" ht="43.4" hidden="1" customHeight="1" x14ac:dyDescent="0.35">
      <c r="A342" s="543" t="s">
        <v>126</v>
      </c>
      <c r="B342" s="543"/>
      <c r="C342" s="565" t="s">
        <v>127</v>
      </c>
      <c r="D342" s="565"/>
      <c r="E342" s="565"/>
      <c r="F342" s="565"/>
      <c r="G342" s="565"/>
      <c r="H342" s="565"/>
      <c r="I342" s="565"/>
      <c r="S342" t="str">
        <f>C342</f>
        <v>Eleventh Reporting Period</v>
      </c>
    </row>
    <row r="343" spans="1:19" ht="14.15" hidden="1" customHeight="1" x14ac:dyDescent="0.35">
      <c r="A343" s="552"/>
      <c r="B343" s="552"/>
      <c r="C343" s="552"/>
      <c r="D343" s="552"/>
      <c r="E343" s="552"/>
      <c r="F343" s="552"/>
      <c r="G343" s="552"/>
      <c r="H343" s="552"/>
      <c r="I343" s="552"/>
    </row>
    <row r="344" spans="1:19" hidden="1" x14ac:dyDescent="0.35">
      <c r="A344" s="61" t="s">
        <v>94</v>
      </c>
      <c r="B344" s="56"/>
      <c r="C344" s="56"/>
      <c r="D344" s="56"/>
      <c r="E344" s="56"/>
      <c r="F344" s="56"/>
      <c r="G344" s="56"/>
      <c r="H344" s="56"/>
      <c r="I344" s="56"/>
    </row>
    <row r="345" spans="1:19" ht="15" hidden="1" thickBot="1" x14ac:dyDescent="0.4">
      <c r="A345" s="559"/>
      <c r="B345" s="559"/>
      <c r="C345" s="559"/>
      <c r="D345" s="559"/>
      <c r="E345" s="559"/>
      <c r="F345" s="559"/>
      <c r="G345" s="559"/>
      <c r="H345" s="559"/>
      <c r="I345" s="559"/>
    </row>
    <row r="346" spans="1:19" ht="18" hidden="1" customHeight="1" x14ac:dyDescent="0.35">
      <c r="A346" s="560" t="s">
        <v>95</v>
      </c>
      <c r="B346" s="550"/>
      <c r="C346" s="550"/>
      <c r="D346" s="550"/>
      <c r="E346" s="550"/>
      <c r="F346" s="550"/>
      <c r="G346" s="550"/>
      <c r="H346" s="550"/>
      <c r="I346" s="561"/>
    </row>
    <row r="347" spans="1:19" ht="18" hidden="1" customHeight="1" x14ac:dyDescent="0.35">
      <c r="A347" s="551" t="s">
        <v>96</v>
      </c>
      <c r="B347" s="552"/>
      <c r="C347" s="552"/>
      <c r="D347" s="552"/>
      <c r="E347" s="552"/>
      <c r="F347" s="552"/>
      <c r="G347" s="552"/>
      <c r="H347" s="552"/>
      <c r="I347" s="553"/>
    </row>
    <row r="348" spans="1:19" ht="18" hidden="1" customHeight="1" x14ac:dyDescent="0.35">
      <c r="A348" s="551" t="s">
        <v>97</v>
      </c>
      <c r="B348" s="552"/>
      <c r="C348" s="552"/>
      <c r="D348" s="552"/>
      <c r="E348" s="552"/>
      <c r="F348" s="552"/>
      <c r="G348" s="552"/>
      <c r="H348" s="552"/>
      <c r="I348" s="553"/>
    </row>
    <row r="349" spans="1:19" ht="18" hidden="1" customHeight="1" x14ac:dyDescent="0.35">
      <c r="A349" s="551" t="s">
        <v>98</v>
      </c>
      <c r="B349" s="552"/>
      <c r="C349" s="552"/>
      <c r="D349" s="552"/>
      <c r="E349" s="552"/>
      <c r="F349" s="552"/>
      <c r="G349" s="552"/>
      <c r="H349" s="552"/>
      <c r="I349" s="553"/>
    </row>
    <row r="350" spans="1:19" ht="18" hidden="1" customHeight="1" x14ac:dyDescent="0.35">
      <c r="A350" s="551" t="s">
        <v>99</v>
      </c>
      <c r="B350" s="552"/>
      <c r="C350" s="552"/>
      <c r="D350" s="552"/>
      <c r="E350" s="552"/>
      <c r="F350" s="552"/>
      <c r="G350" s="552"/>
      <c r="H350" s="552"/>
      <c r="I350" s="553"/>
    </row>
    <row r="351" spans="1:19" ht="18" hidden="1" customHeight="1" x14ac:dyDescent="0.35">
      <c r="A351" s="551" t="s">
        <v>100</v>
      </c>
      <c r="B351" s="552"/>
      <c r="C351" s="552"/>
      <c r="D351" s="552"/>
      <c r="E351" s="552"/>
      <c r="F351" s="552"/>
      <c r="G351" s="552"/>
      <c r="H351" s="552"/>
      <c r="I351" s="553"/>
    </row>
    <row r="352" spans="1:19" ht="18" hidden="1" customHeight="1" x14ac:dyDescent="0.35">
      <c r="A352" s="551" t="s">
        <v>101</v>
      </c>
      <c r="B352" s="552"/>
      <c r="C352" s="552"/>
      <c r="D352" s="552"/>
      <c r="E352" s="552"/>
      <c r="F352" s="552"/>
      <c r="G352" s="552"/>
      <c r="H352" s="552"/>
      <c r="I352" s="553"/>
    </row>
    <row r="353" spans="1:9" ht="18" hidden="1" customHeight="1" x14ac:dyDescent="0.35">
      <c r="A353" s="551" t="s">
        <v>102</v>
      </c>
      <c r="B353" s="552"/>
      <c r="C353" s="552"/>
      <c r="D353" s="552"/>
      <c r="E353" s="552"/>
      <c r="F353" s="552"/>
      <c r="G353" s="552"/>
      <c r="H353" s="552"/>
      <c r="I353" s="553"/>
    </row>
    <row r="354" spans="1:9" ht="18" hidden="1" customHeight="1" x14ac:dyDescent="0.35">
      <c r="A354" s="551" t="s">
        <v>103</v>
      </c>
      <c r="B354" s="552"/>
      <c r="C354" s="552"/>
      <c r="D354" s="552"/>
      <c r="E354" s="552"/>
      <c r="F354" s="552"/>
      <c r="G354" s="552"/>
      <c r="H354" s="552"/>
      <c r="I354" s="553"/>
    </row>
    <row r="355" spans="1:9" ht="18" hidden="1" customHeight="1" x14ac:dyDescent="0.35">
      <c r="A355" s="551" t="s">
        <v>104</v>
      </c>
      <c r="B355" s="552"/>
      <c r="C355" s="552"/>
      <c r="D355" s="552"/>
      <c r="E355" s="552"/>
      <c r="F355" s="552"/>
      <c r="G355" s="552"/>
      <c r="H355" s="552"/>
      <c r="I355" s="553"/>
    </row>
    <row r="356" spans="1:9" ht="18" hidden="1" customHeight="1" x14ac:dyDescent="0.35">
      <c r="A356" s="551" t="s">
        <v>105</v>
      </c>
      <c r="B356" s="552"/>
      <c r="C356" s="552"/>
      <c r="D356" s="552"/>
      <c r="E356" s="552"/>
      <c r="F356" s="552"/>
      <c r="G356" s="552"/>
      <c r="H356" s="552"/>
      <c r="I356" s="553"/>
    </row>
    <row r="357" spans="1:9" ht="18" hidden="1" customHeight="1" thickBot="1" x14ac:dyDescent="0.4">
      <c r="A357" s="556" t="s">
        <v>106</v>
      </c>
      <c r="B357" s="563"/>
      <c r="C357" s="563"/>
      <c r="D357" s="563"/>
      <c r="E357" s="563"/>
      <c r="F357" s="563"/>
      <c r="G357" s="563"/>
      <c r="H357" s="563"/>
      <c r="I357" s="564"/>
    </row>
    <row r="358" spans="1:9" ht="14.15" hidden="1" customHeight="1" x14ac:dyDescent="0.35">
      <c r="A358" s="550"/>
      <c r="B358" s="550"/>
      <c r="C358" s="550"/>
      <c r="D358" s="550"/>
      <c r="E358" s="550"/>
      <c r="F358" s="550"/>
      <c r="G358" s="550"/>
      <c r="H358" s="550"/>
      <c r="I358" s="550"/>
    </row>
    <row r="359" spans="1:9" hidden="1" x14ac:dyDescent="0.35">
      <c r="A359" s="61" t="s">
        <v>107</v>
      </c>
      <c r="B359" s="56"/>
      <c r="C359" s="56"/>
      <c r="D359" s="56"/>
      <c r="E359" s="56"/>
      <c r="F359" s="56"/>
      <c r="G359" s="56"/>
      <c r="H359" s="56"/>
      <c r="I359" s="56"/>
    </row>
    <row r="360" spans="1:9" ht="15" hidden="1" thickBot="1" x14ac:dyDescent="0.4">
      <c r="A360" s="559"/>
      <c r="B360" s="559"/>
      <c r="C360" s="559"/>
      <c r="D360" s="559"/>
      <c r="E360" s="559"/>
      <c r="F360" s="559"/>
      <c r="G360" s="559"/>
      <c r="H360" s="559"/>
      <c r="I360" s="559"/>
    </row>
    <row r="361" spans="1:9" ht="18" hidden="1" customHeight="1" x14ac:dyDescent="0.35">
      <c r="A361" s="560" t="s">
        <v>95</v>
      </c>
      <c r="B361" s="550"/>
      <c r="C361" s="550"/>
      <c r="D361" s="550"/>
      <c r="E361" s="550"/>
      <c r="F361" s="550"/>
      <c r="G361" s="550"/>
      <c r="H361" s="550"/>
      <c r="I361" s="561"/>
    </row>
    <row r="362" spans="1:9" ht="18" hidden="1" customHeight="1" x14ac:dyDescent="0.35">
      <c r="A362" s="551" t="s">
        <v>96</v>
      </c>
      <c r="B362" s="552"/>
      <c r="C362" s="552"/>
      <c r="D362" s="552"/>
      <c r="E362" s="552"/>
      <c r="F362" s="552"/>
      <c r="G362" s="552"/>
      <c r="H362" s="552"/>
      <c r="I362" s="553"/>
    </row>
    <row r="363" spans="1:9" ht="18" hidden="1" customHeight="1" x14ac:dyDescent="0.35">
      <c r="A363" s="551" t="s">
        <v>97</v>
      </c>
      <c r="B363" s="552"/>
      <c r="C363" s="552"/>
      <c r="D363" s="552"/>
      <c r="E363" s="552"/>
      <c r="F363" s="552"/>
      <c r="G363" s="552"/>
      <c r="H363" s="552"/>
      <c r="I363" s="553"/>
    </row>
    <row r="364" spans="1:9" ht="18" hidden="1" customHeight="1" x14ac:dyDescent="0.35">
      <c r="A364" s="551" t="s">
        <v>98</v>
      </c>
      <c r="B364" s="552"/>
      <c r="C364" s="552"/>
      <c r="D364" s="552"/>
      <c r="E364" s="552"/>
      <c r="F364" s="552"/>
      <c r="G364" s="552"/>
      <c r="H364" s="552"/>
      <c r="I364" s="553"/>
    </row>
    <row r="365" spans="1:9" ht="18" hidden="1" customHeight="1" x14ac:dyDescent="0.35">
      <c r="A365" s="551" t="s">
        <v>99</v>
      </c>
      <c r="B365" s="552"/>
      <c r="C365" s="552"/>
      <c r="D365" s="552"/>
      <c r="E365" s="552"/>
      <c r="F365" s="552"/>
      <c r="G365" s="552"/>
      <c r="H365" s="552"/>
      <c r="I365" s="553"/>
    </row>
    <row r="366" spans="1:9" ht="18" hidden="1" customHeight="1" x14ac:dyDescent="0.35">
      <c r="A366" s="551" t="s">
        <v>100</v>
      </c>
      <c r="B366" s="552"/>
      <c r="C366" s="552"/>
      <c r="D366" s="552"/>
      <c r="E366" s="552"/>
      <c r="F366" s="552"/>
      <c r="G366" s="552"/>
      <c r="H366" s="552"/>
      <c r="I366" s="553"/>
    </row>
    <row r="367" spans="1:9" ht="18" hidden="1" customHeight="1" x14ac:dyDescent="0.35">
      <c r="A367" s="551" t="s">
        <v>101</v>
      </c>
      <c r="B367" s="552"/>
      <c r="C367" s="552"/>
      <c r="D367" s="552"/>
      <c r="E367" s="552"/>
      <c r="F367" s="552"/>
      <c r="G367" s="552"/>
      <c r="H367" s="552"/>
      <c r="I367" s="553"/>
    </row>
    <row r="368" spans="1:9" ht="18" hidden="1" customHeight="1" x14ac:dyDescent="0.35">
      <c r="A368" s="551" t="s">
        <v>102</v>
      </c>
      <c r="B368" s="552"/>
      <c r="C368" s="552"/>
      <c r="D368" s="552"/>
      <c r="E368" s="552"/>
      <c r="F368" s="552"/>
      <c r="G368" s="552"/>
      <c r="H368" s="552"/>
      <c r="I368" s="553"/>
    </row>
    <row r="369" spans="1:19" ht="18" hidden="1" customHeight="1" x14ac:dyDescent="0.35">
      <c r="A369" s="551" t="s">
        <v>103</v>
      </c>
      <c r="B369" s="552"/>
      <c r="C369" s="552"/>
      <c r="D369" s="552"/>
      <c r="E369" s="552"/>
      <c r="F369" s="552"/>
      <c r="G369" s="552"/>
      <c r="H369" s="552"/>
      <c r="I369" s="553"/>
    </row>
    <row r="370" spans="1:19" ht="18" hidden="1" customHeight="1" x14ac:dyDescent="0.35">
      <c r="A370" s="551" t="s">
        <v>104</v>
      </c>
      <c r="B370" s="552"/>
      <c r="C370" s="552"/>
      <c r="D370" s="552"/>
      <c r="E370" s="552"/>
      <c r="F370" s="552"/>
      <c r="G370" s="552"/>
      <c r="H370" s="552"/>
      <c r="I370" s="553"/>
    </row>
    <row r="371" spans="1:19" ht="18" hidden="1" customHeight="1" x14ac:dyDescent="0.35">
      <c r="A371" s="551" t="s">
        <v>105</v>
      </c>
      <c r="B371" s="552"/>
      <c r="C371" s="552"/>
      <c r="D371" s="552"/>
      <c r="E371" s="552"/>
      <c r="F371" s="552"/>
      <c r="G371" s="552"/>
      <c r="H371" s="552"/>
      <c r="I371" s="553"/>
    </row>
    <row r="372" spans="1:19" ht="21" hidden="1" customHeight="1" thickBot="1" x14ac:dyDescent="0.4">
      <c r="A372" s="556" t="s">
        <v>106</v>
      </c>
      <c r="B372" s="557"/>
      <c r="C372" s="557"/>
      <c r="D372" s="557"/>
      <c r="E372" s="557"/>
      <c r="F372" s="557"/>
      <c r="G372" s="557"/>
      <c r="H372" s="557"/>
      <c r="I372" s="558"/>
    </row>
    <row r="373" spans="1:19" hidden="1" x14ac:dyDescent="0.35">
      <c r="A373" s="554"/>
      <c r="B373" s="554"/>
      <c r="C373" s="554"/>
      <c r="D373" s="554"/>
      <c r="E373" s="554"/>
      <c r="F373" s="554"/>
      <c r="G373" s="554"/>
      <c r="H373" s="554"/>
      <c r="I373" s="554"/>
    </row>
    <row r="374" spans="1:19" hidden="1" x14ac:dyDescent="0.35">
      <c r="A374" s="555"/>
      <c r="B374" s="555"/>
      <c r="C374" s="555"/>
      <c r="D374" s="555"/>
      <c r="E374" s="555"/>
      <c r="F374" s="555"/>
      <c r="G374" s="555"/>
      <c r="H374" s="555"/>
      <c r="I374" s="555"/>
    </row>
    <row r="375" spans="1:19" ht="43.4" hidden="1" customHeight="1" x14ac:dyDescent="0.35">
      <c r="A375" s="543" t="s">
        <v>128</v>
      </c>
      <c r="B375" s="543"/>
      <c r="C375" s="565" t="s">
        <v>129</v>
      </c>
      <c r="D375" s="565"/>
      <c r="E375" s="565"/>
      <c r="F375" s="565"/>
      <c r="G375" s="565"/>
      <c r="H375" s="565"/>
      <c r="I375" s="565"/>
      <c r="S375" t="str">
        <f>C375</f>
        <v>Twelfth Reporting Period</v>
      </c>
    </row>
    <row r="376" spans="1:19" ht="14.15" hidden="1" customHeight="1" x14ac:dyDescent="0.35">
      <c r="A376" s="552"/>
      <c r="B376" s="552"/>
      <c r="C376" s="552"/>
      <c r="D376" s="552"/>
      <c r="E376" s="552"/>
      <c r="F376" s="552"/>
      <c r="G376" s="552"/>
      <c r="H376" s="552"/>
      <c r="I376" s="552"/>
    </row>
    <row r="377" spans="1:19" hidden="1" x14ac:dyDescent="0.35">
      <c r="A377" s="61" t="s">
        <v>94</v>
      </c>
      <c r="B377" s="56"/>
      <c r="C377" s="56"/>
      <c r="D377" s="56"/>
      <c r="E377" s="56"/>
      <c r="F377" s="56"/>
      <c r="G377" s="56"/>
      <c r="H377" s="56"/>
      <c r="I377" s="56"/>
    </row>
    <row r="378" spans="1:19" ht="15" hidden="1" thickBot="1" x14ac:dyDescent="0.4">
      <c r="A378" s="559"/>
      <c r="B378" s="559"/>
      <c r="C378" s="559"/>
      <c r="D378" s="559"/>
      <c r="E378" s="559"/>
      <c r="F378" s="559"/>
      <c r="G378" s="559"/>
      <c r="H378" s="559"/>
      <c r="I378" s="559"/>
    </row>
    <row r="379" spans="1:19" ht="18" hidden="1" customHeight="1" x14ac:dyDescent="0.35">
      <c r="A379" s="560" t="s">
        <v>95</v>
      </c>
      <c r="B379" s="550"/>
      <c r="C379" s="550"/>
      <c r="D379" s="550"/>
      <c r="E379" s="550"/>
      <c r="F379" s="550"/>
      <c r="G379" s="550"/>
      <c r="H379" s="550"/>
      <c r="I379" s="561"/>
    </row>
    <row r="380" spans="1:19" ht="18" hidden="1" customHeight="1" x14ac:dyDescent="0.35">
      <c r="A380" s="551" t="s">
        <v>96</v>
      </c>
      <c r="B380" s="552"/>
      <c r="C380" s="552"/>
      <c r="D380" s="552"/>
      <c r="E380" s="552"/>
      <c r="F380" s="552"/>
      <c r="G380" s="552"/>
      <c r="H380" s="552"/>
      <c r="I380" s="553"/>
    </row>
    <row r="381" spans="1:19" ht="18" hidden="1" customHeight="1" x14ac:dyDescent="0.35">
      <c r="A381" s="551" t="s">
        <v>97</v>
      </c>
      <c r="B381" s="552"/>
      <c r="C381" s="552"/>
      <c r="D381" s="552"/>
      <c r="E381" s="552"/>
      <c r="F381" s="552"/>
      <c r="G381" s="552"/>
      <c r="H381" s="552"/>
      <c r="I381" s="553"/>
    </row>
    <row r="382" spans="1:19" ht="18" hidden="1" customHeight="1" x14ac:dyDescent="0.35">
      <c r="A382" s="551" t="s">
        <v>98</v>
      </c>
      <c r="B382" s="552"/>
      <c r="C382" s="552"/>
      <c r="D382" s="552"/>
      <c r="E382" s="552"/>
      <c r="F382" s="552"/>
      <c r="G382" s="552"/>
      <c r="H382" s="552"/>
      <c r="I382" s="553"/>
    </row>
    <row r="383" spans="1:19" ht="18" hidden="1" customHeight="1" x14ac:dyDescent="0.35">
      <c r="A383" s="551" t="s">
        <v>99</v>
      </c>
      <c r="B383" s="552"/>
      <c r="C383" s="552"/>
      <c r="D383" s="552"/>
      <c r="E383" s="552"/>
      <c r="F383" s="552"/>
      <c r="G383" s="552"/>
      <c r="H383" s="552"/>
      <c r="I383" s="553"/>
    </row>
    <row r="384" spans="1:19" ht="18" hidden="1" customHeight="1" x14ac:dyDescent="0.35">
      <c r="A384" s="551" t="s">
        <v>100</v>
      </c>
      <c r="B384" s="552"/>
      <c r="C384" s="552"/>
      <c r="D384" s="552"/>
      <c r="E384" s="552"/>
      <c r="F384" s="552"/>
      <c r="G384" s="552"/>
      <c r="H384" s="552"/>
      <c r="I384" s="553"/>
    </row>
    <row r="385" spans="1:9" ht="18" hidden="1" customHeight="1" x14ac:dyDescent="0.35">
      <c r="A385" s="551" t="s">
        <v>101</v>
      </c>
      <c r="B385" s="552"/>
      <c r="C385" s="552"/>
      <c r="D385" s="552"/>
      <c r="E385" s="552"/>
      <c r="F385" s="552"/>
      <c r="G385" s="552"/>
      <c r="H385" s="552"/>
      <c r="I385" s="553"/>
    </row>
    <row r="386" spans="1:9" ht="18" hidden="1" customHeight="1" x14ac:dyDescent="0.35">
      <c r="A386" s="551" t="s">
        <v>102</v>
      </c>
      <c r="B386" s="552"/>
      <c r="C386" s="552"/>
      <c r="D386" s="552"/>
      <c r="E386" s="552"/>
      <c r="F386" s="552"/>
      <c r="G386" s="552"/>
      <c r="H386" s="552"/>
      <c r="I386" s="553"/>
    </row>
    <row r="387" spans="1:9" ht="18" hidden="1" customHeight="1" x14ac:dyDescent="0.35">
      <c r="A387" s="551" t="s">
        <v>103</v>
      </c>
      <c r="B387" s="552"/>
      <c r="C387" s="552"/>
      <c r="D387" s="552"/>
      <c r="E387" s="552"/>
      <c r="F387" s="552"/>
      <c r="G387" s="552"/>
      <c r="H387" s="552"/>
      <c r="I387" s="553"/>
    </row>
    <row r="388" spans="1:9" ht="18" hidden="1" customHeight="1" x14ac:dyDescent="0.35">
      <c r="A388" s="551" t="s">
        <v>104</v>
      </c>
      <c r="B388" s="552"/>
      <c r="C388" s="552"/>
      <c r="D388" s="552"/>
      <c r="E388" s="552"/>
      <c r="F388" s="552"/>
      <c r="G388" s="552"/>
      <c r="H388" s="552"/>
      <c r="I388" s="553"/>
    </row>
    <row r="389" spans="1:9" ht="18" hidden="1" customHeight="1" x14ac:dyDescent="0.35">
      <c r="A389" s="551" t="s">
        <v>105</v>
      </c>
      <c r="B389" s="552"/>
      <c r="C389" s="552"/>
      <c r="D389" s="552"/>
      <c r="E389" s="552"/>
      <c r="F389" s="552"/>
      <c r="G389" s="552"/>
      <c r="H389" s="552"/>
      <c r="I389" s="553"/>
    </row>
    <row r="390" spans="1:9" ht="18" hidden="1" customHeight="1" thickBot="1" x14ac:dyDescent="0.4">
      <c r="A390" s="556" t="s">
        <v>106</v>
      </c>
      <c r="B390" s="563"/>
      <c r="C390" s="563"/>
      <c r="D390" s="563"/>
      <c r="E390" s="563"/>
      <c r="F390" s="563"/>
      <c r="G390" s="563"/>
      <c r="H390" s="563"/>
      <c r="I390" s="564"/>
    </row>
    <row r="391" spans="1:9" ht="14.15" hidden="1" customHeight="1" x14ac:dyDescent="0.35">
      <c r="A391" s="550"/>
      <c r="B391" s="550"/>
      <c r="C391" s="550"/>
      <c r="D391" s="550"/>
      <c r="E391" s="550"/>
      <c r="F391" s="550"/>
      <c r="G391" s="550"/>
      <c r="H391" s="550"/>
      <c r="I391" s="550"/>
    </row>
    <row r="392" spans="1:9" hidden="1" x14ac:dyDescent="0.35">
      <c r="A392" s="61" t="s">
        <v>107</v>
      </c>
      <c r="B392" s="56"/>
      <c r="C392" s="56"/>
      <c r="D392" s="56"/>
      <c r="E392" s="56"/>
      <c r="F392" s="56"/>
      <c r="G392" s="56"/>
      <c r="H392" s="56"/>
      <c r="I392" s="56"/>
    </row>
    <row r="393" spans="1:9" ht="15" hidden="1" thickBot="1" x14ac:dyDescent="0.4">
      <c r="A393" s="559"/>
      <c r="B393" s="559"/>
      <c r="C393" s="559"/>
      <c r="D393" s="559"/>
      <c r="E393" s="559"/>
      <c r="F393" s="559"/>
      <c r="G393" s="559"/>
      <c r="H393" s="559"/>
      <c r="I393" s="559"/>
    </row>
    <row r="394" spans="1:9" ht="18" hidden="1" customHeight="1" x14ac:dyDescent="0.35">
      <c r="A394" s="560" t="s">
        <v>95</v>
      </c>
      <c r="B394" s="550"/>
      <c r="C394" s="550"/>
      <c r="D394" s="550"/>
      <c r="E394" s="550"/>
      <c r="F394" s="550"/>
      <c r="G394" s="550"/>
      <c r="H394" s="550"/>
      <c r="I394" s="561"/>
    </row>
    <row r="395" spans="1:9" ht="18" hidden="1" customHeight="1" x14ac:dyDescent="0.35">
      <c r="A395" s="551" t="s">
        <v>96</v>
      </c>
      <c r="B395" s="552"/>
      <c r="C395" s="552"/>
      <c r="D395" s="552"/>
      <c r="E395" s="552"/>
      <c r="F395" s="552"/>
      <c r="G395" s="552"/>
      <c r="H395" s="552"/>
      <c r="I395" s="553"/>
    </row>
    <row r="396" spans="1:9" ht="18" hidden="1" customHeight="1" x14ac:dyDescent="0.35">
      <c r="A396" s="551" t="s">
        <v>97</v>
      </c>
      <c r="B396" s="552"/>
      <c r="C396" s="552"/>
      <c r="D396" s="552"/>
      <c r="E396" s="552"/>
      <c r="F396" s="552"/>
      <c r="G396" s="552"/>
      <c r="H396" s="552"/>
      <c r="I396" s="553"/>
    </row>
    <row r="397" spans="1:9" ht="18" hidden="1" customHeight="1" x14ac:dyDescent="0.35">
      <c r="A397" s="551" t="s">
        <v>98</v>
      </c>
      <c r="B397" s="552"/>
      <c r="C397" s="552"/>
      <c r="D397" s="552"/>
      <c r="E397" s="552"/>
      <c r="F397" s="552"/>
      <c r="G397" s="552"/>
      <c r="H397" s="552"/>
      <c r="I397" s="553"/>
    </row>
    <row r="398" spans="1:9" ht="18" hidden="1" customHeight="1" x14ac:dyDescent="0.35">
      <c r="A398" s="551" t="s">
        <v>99</v>
      </c>
      <c r="B398" s="552"/>
      <c r="C398" s="552"/>
      <c r="D398" s="552"/>
      <c r="E398" s="552"/>
      <c r="F398" s="552"/>
      <c r="G398" s="552"/>
      <c r="H398" s="552"/>
      <c r="I398" s="553"/>
    </row>
    <row r="399" spans="1:9" ht="18" hidden="1" customHeight="1" x14ac:dyDescent="0.35">
      <c r="A399" s="551" t="s">
        <v>100</v>
      </c>
      <c r="B399" s="552"/>
      <c r="C399" s="552"/>
      <c r="D399" s="552"/>
      <c r="E399" s="552"/>
      <c r="F399" s="552"/>
      <c r="G399" s="552"/>
      <c r="H399" s="552"/>
      <c r="I399" s="553"/>
    </row>
    <row r="400" spans="1:9" ht="18" hidden="1" customHeight="1" x14ac:dyDescent="0.35">
      <c r="A400" s="551" t="s">
        <v>101</v>
      </c>
      <c r="B400" s="552"/>
      <c r="C400" s="552"/>
      <c r="D400" s="552"/>
      <c r="E400" s="552"/>
      <c r="F400" s="552"/>
      <c r="G400" s="552"/>
      <c r="H400" s="552"/>
      <c r="I400" s="553"/>
    </row>
    <row r="401" spans="1:9" ht="18" hidden="1" customHeight="1" x14ac:dyDescent="0.35">
      <c r="A401" s="551" t="s">
        <v>102</v>
      </c>
      <c r="B401" s="552"/>
      <c r="C401" s="552"/>
      <c r="D401" s="552"/>
      <c r="E401" s="552"/>
      <c r="F401" s="552"/>
      <c r="G401" s="552"/>
      <c r="H401" s="552"/>
      <c r="I401" s="553"/>
    </row>
    <row r="402" spans="1:9" ht="18" hidden="1" customHeight="1" x14ac:dyDescent="0.35">
      <c r="A402" s="551" t="s">
        <v>103</v>
      </c>
      <c r="B402" s="552"/>
      <c r="C402" s="552"/>
      <c r="D402" s="552"/>
      <c r="E402" s="552"/>
      <c r="F402" s="552"/>
      <c r="G402" s="552"/>
      <c r="H402" s="552"/>
      <c r="I402" s="553"/>
    </row>
    <row r="403" spans="1:9" ht="18" hidden="1" customHeight="1" x14ac:dyDescent="0.35">
      <c r="A403" s="551" t="s">
        <v>104</v>
      </c>
      <c r="B403" s="552"/>
      <c r="C403" s="552"/>
      <c r="D403" s="552"/>
      <c r="E403" s="552"/>
      <c r="F403" s="552"/>
      <c r="G403" s="552"/>
      <c r="H403" s="552"/>
      <c r="I403" s="553"/>
    </row>
    <row r="404" spans="1:9" ht="18" hidden="1" customHeight="1" x14ac:dyDescent="0.35">
      <c r="A404" s="551" t="s">
        <v>105</v>
      </c>
      <c r="B404" s="552"/>
      <c r="C404" s="552"/>
      <c r="D404" s="552"/>
      <c r="E404" s="552"/>
      <c r="F404" s="552"/>
      <c r="G404" s="552"/>
      <c r="H404" s="552"/>
      <c r="I404" s="553"/>
    </row>
    <row r="405" spans="1:9" ht="21" hidden="1" customHeight="1" thickBot="1" x14ac:dyDescent="0.4">
      <c r="A405" s="556" t="s">
        <v>106</v>
      </c>
      <c r="B405" s="557"/>
      <c r="C405" s="557"/>
      <c r="D405" s="557"/>
      <c r="E405" s="557"/>
      <c r="F405" s="557"/>
      <c r="G405" s="557"/>
      <c r="H405" s="557"/>
      <c r="I405" s="558"/>
    </row>
    <row r="406" spans="1:9" hidden="1" x14ac:dyDescent="0.35">
      <c r="A406" s="554"/>
      <c r="B406" s="554"/>
      <c r="C406" s="554"/>
      <c r="D406" s="554"/>
      <c r="E406" s="554"/>
      <c r="F406" s="554"/>
      <c r="G406" s="554"/>
      <c r="H406" s="554"/>
      <c r="I406" s="554"/>
    </row>
    <row r="407" spans="1:9" hidden="1" x14ac:dyDescent="0.35">
      <c r="A407" s="555"/>
      <c r="B407" s="555"/>
      <c r="C407" s="555"/>
      <c r="D407" s="555"/>
      <c r="E407" s="555"/>
      <c r="F407" s="555"/>
      <c r="G407" s="555"/>
      <c r="H407" s="555"/>
      <c r="I407" s="555"/>
    </row>
    <row r="408" spans="1:9" ht="20" hidden="1" x14ac:dyDescent="0.35">
      <c r="A408" s="519" t="s">
        <v>130</v>
      </c>
      <c r="B408" s="501"/>
      <c r="C408" s="501"/>
      <c r="D408" s="501"/>
      <c r="E408" s="501"/>
      <c r="F408" s="501"/>
      <c r="G408" s="501"/>
      <c r="H408" s="501"/>
      <c r="I408" s="501"/>
    </row>
    <row r="409" spans="1:9" hidden="1" x14ac:dyDescent="0.35">
      <c r="A409" s="56"/>
      <c r="B409" s="56"/>
      <c r="C409" s="56"/>
      <c r="D409" s="56"/>
      <c r="E409" s="56"/>
      <c r="F409" s="56"/>
      <c r="G409" s="56"/>
      <c r="H409" s="56"/>
      <c r="I409" s="56"/>
    </row>
    <row r="410" spans="1:9" ht="14.9" hidden="1" customHeight="1" x14ac:dyDescent="0.35">
      <c r="A410" s="552" t="s">
        <v>131</v>
      </c>
      <c r="B410" s="552"/>
      <c r="C410" s="552"/>
      <c r="D410" s="552"/>
      <c r="E410" s="552"/>
      <c r="F410" s="552"/>
      <c r="G410" s="552"/>
      <c r="H410" s="552"/>
      <c r="I410" s="552"/>
    </row>
    <row r="411" spans="1:9" hidden="1" x14ac:dyDescent="0.35">
      <c r="A411" s="62"/>
      <c r="B411" s="62"/>
      <c r="C411" s="62"/>
      <c r="D411" s="62"/>
      <c r="E411" s="62"/>
      <c r="F411" s="62"/>
      <c r="G411" s="62"/>
      <c r="H411" s="62"/>
      <c r="I411" s="62"/>
    </row>
    <row r="412" spans="1:9" hidden="1" x14ac:dyDescent="0.35">
      <c r="A412" s="562"/>
      <c r="B412" s="562"/>
      <c r="C412" s="562"/>
      <c r="D412" s="562"/>
      <c r="E412" s="562"/>
      <c r="F412" s="562"/>
      <c r="G412" s="562"/>
      <c r="H412" s="562"/>
      <c r="I412" s="562"/>
    </row>
    <row r="413" spans="1:9" hidden="1" x14ac:dyDescent="0.35">
      <c r="A413" s="15"/>
      <c r="B413" s="15"/>
      <c r="C413" s="15"/>
      <c r="D413" s="15"/>
      <c r="E413" s="15"/>
      <c r="F413" s="15"/>
      <c r="G413" s="15"/>
      <c r="H413" s="15"/>
      <c r="I413" s="15"/>
    </row>
    <row r="414" spans="1:9" hidden="1" x14ac:dyDescent="0.35">
      <c r="A414" s="562"/>
      <c r="B414" s="562"/>
      <c r="C414" s="562"/>
      <c r="D414" s="562"/>
      <c r="E414" s="562"/>
      <c r="F414" s="562"/>
      <c r="G414" s="562"/>
      <c r="H414" s="562"/>
      <c r="I414" s="562"/>
    </row>
    <row r="415" spans="1:9" hidden="1" x14ac:dyDescent="0.35">
      <c r="A415" s="15"/>
      <c r="B415" s="15"/>
      <c r="C415" s="15"/>
      <c r="D415" s="15"/>
      <c r="E415" s="15"/>
      <c r="F415" s="15"/>
      <c r="G415" s="15"/>
      <c r="H415" s="15"/>
      <c r="I415" s="15"/>
    </row>
    <row r="416" spans="1:9" hidden="1" x14ac:dyDescent="0.35">
      <c r="A416" s="562"/>
      <c r="B416" s="562"/>
      <c r="C416" s="562"/>
      <c r="D416" s="562"/>
      <c r="E416" s="562"/>
      <c r="F416" s="562"/>
      <c r="G416" s="562"/>
      <c r="H416" s="562"/>
      <c r="I416" s="562"/>
    </row>
  </sheetData>
  <mergeCells count="398">
    <mergeCell ref="A9:I9"/>
    <mergeCell ref="A12:B12"/>
    <mergeCell ref="C12:I12"/>
    <mergeCell ref="D1:F1"/>
    <mergeCell ref="A2:I2"/>
    <mergeCell ref="A4:B4"/>
    <mergeCell ref="A6:B6"/>
    <mergeCell ref="C6:I6"/>
    <mergeCell ref="A3:I3"/>
    <mergeCell ref="C4:I4"/>
    <mergeCell ref="A10:I10"/>
    <mergeCell ref="A11:I11"/>
    <mergeCell ref="A13:I13"/>
    <mergeCell ref="A15:I15"/>
    <mergeCell ref="A16:I16"/>
    <mergeCell ref="A31:I31"/>
    <mergeCell ref="A32:I32"/>
    <mergeCell ref="A17:I17"/>
    <mergeCell ref="A18:I18"/>
    <mergeCell ref="A19:I19"/>
    <mergeCell ref="A20:I20"/>
    <mergeCell ref="A21:I21"/>
    <mergeCell ref="A22:I22"/>
    <mergeCell ref="A23:I23"/>
    <mergeCell ref="A24:I24"/>
    <mergeCell ref="A50:I50"/>
    <mergeCell ref="A52:I52"/>
    <mergeCell ref="A54:I54"/>
    <mergeCell ref="A56:I56"/>
    <mergeCell ref="A45:B45"/>
    <mergeCell ref="C45:I45"/>
    <mergeCell ref="A46:I46"/>
    <mergeCell ref="A48:I48"/>
    <mergeCell ref="A49:I49"/>
    <mergeCell ref="A51:I51"/>
    <mergeCell ref="A53:I53"/>
    <mergeCell ref="A55:I55"/>
    <mergeCell ref="A42:I42"/>
    <mergeCell ref="A35:I35"/>
    <mergeCell ref="A36:I36"/>
    <mergeCell ref="A37:I37"/>
    <mergeCell ref="A38:I38"/>
    <mergeCell ref="A39:I39"/>
    <mergeCell ref="A40:I40"/>
    <mergeCell ref="A41:I41"/>
    <mergeCell ref="A25:I25"/>
    <mergeCell ref="A33:I33"/>
    <mergeCell ref="A34:I34"/>
    <mergeCell ref="A30:I30"/>
    <mergeCell ref="A28:I28"/>
    <mergeCell ref="A26:I26"/>
    <mergeCell ref="A27:I27"/>
    <mergeCell ref="A65:I65"/>
    <mergeCell ref="A66:I66"/>
    <mergeCell ref="A67:I67"/>
    <mergeCell ref="A57:I57"/>
    <mergeCell ref="A59:I59"/>
    <mergeCell ref="A60:I60"/>
    <mergeCell ref="A61:I61"/>
    <mergeCell ref="A73:I73"/>
    <mergeCell ref="A74:I74"/>
    <mergeCell ref="A58:I58"/>
    <mergeCell ref="A68:I68"/>
    <mergeCell ref="A63:I63"/>
    <mergeCell ref="A64:I64"/>
    <mergeCell ref="A75:I75"/>
    <mergeCell ref="A78:B78"/>
    <mergeCell ref="C78:I78"/>
    <mergeCell ref="A69:I69"/>
    <mergeCell ref="A70:I70"/>
    <mergeCell ref="A71:I71"/>
    <mergeCell ref="A72:I72"/>
    <mergeCell ref="A85:I85"/>
    <mergeCell ref="A86:I86"/>
    <mergeCell ref="A87:I87"/>
    <mergeCell ref="A88:I88"/>
    <mergeCell ref="A89:I89"/>
    <mergeCell ref="A79:I79"/>
    <mergeCell ref="A81:I81"/>
    <mergeCell ref="A82:I82"/>
    <mergeCell ref="A83:I83"/>
    <mergeCell ref="A84:I84"/>
    <mergeCell ref="A96:I96"/>
    <mergeCell ref="A97:I97"/>
    <mergeCell ref="A98:I98"/>
    <mergeCell ref="A99:I99"/>
    <mergeCell ref="A100:I100"/>
    <mergeCell ref="A90:I90"/>
    <mergeCell ref="A91:I91"/>
    <mergeCell ref="A92:I92"/>
    <mergeCell ref="A93:I93"/>
    <mergeCell ref="A94:I94"/>
    <mergeCell ref="A106:I106"/>
    <mergeCell ref="A107:I107"/>
    <mergeCell ref="A108:I108"/>
    <mergeCell ref="A111:B111"/>
    <mergeCell ref="C111:I111"/>
    <mergeCell ref="A101:I101"/>
    <mergeCell ref="A102:I102"/>
    <mergeCell ref="A103:I103"/>
    <mergeCell ref="A104:I104"/>
    <mergeCell ref="A105:I105"/>
    <mergeCell ref="A118:I118"/>
    <mergeCell ref="A119:I119"/>
    <mergeCell ref="A120:I120"/>
    <mergeCell ref="A121:I121"/>
    <mergeCell ref="A122:I122"/>
    <mergeCell ref="A112:I112"/>
    <mergeCell ref="A114:I114"/>
    <mergeCell ref="A115:I115"/>
    <mergeCell ref="A116:I116"/>
    <mergeCell ref="A117:I117"/>
    <mergeCell ref="A129:I129"/>
    <mergeCell ref="A130:I130"/>
    <mergeCell ref="A131:I131"/>
    <mergeCell ref="A132:I132"/>
    <mergeCell ref="A133:I133"/>
    <mergeCell ref="A123:I123"/>
    <mergeCell ref="A124:I124"/>
    <mergeCell ref="A125:I125"/>
    <mergeCell ref="A126:I126"/>
    <mergeCell ref="A127:I127"/>
    <mergeCell ref="A139:I139"/>
    <mergeCell ref="A140:I140"/>
    <mergeCell ref="A141:I141"/>
    <mergeCell ref="A144:B144"/>
    <mergeCell ref="C144:I144"/>
    <mergeCell ref="A134:I134"/>
    <mergeCell ref="A135:I135"/>
    <mergeCell ref="A136:I136"/>
    <mergeCell ref="A137:I137"/>
    <mergeCell ref="A138:I138"/>
    <mergeCell ref="A151:I151"/>
    <mergeCell ref="A152:I152"/>
    <mergeCell ref="A153:I153"/>
    <mergeCell ref="A154:I154"/>
    <mergeCell ref="A155:I155"/>
    <mergeCell ref="A145:I145"/>
    <mergeCell ref="A147:I147"/>
    <mergeCell ref="A148:I148"/>
    <mergeCell ref="A149:I149"/>
    <mergeCell ref="A150:I150"/>
    <mergeCell ref="A162:I162"/>
    <mergeCell ref="A163:I163"/>
    <mergeCell ref="A164:I164"/>
    <mergeCell ref="A165:I165"/>
    <mergeCell ref="A166:I166"/>
    <mergeCell ref="A156:I156"/>
    <mergeCell ref="A157:I157"/>
    <mergeCell ref="A158:I158"/>
    <mergeCell ref="A159:I159"/>
    <mergeCell ref="A160:I160"/>
    <mergeCell ref="A172:I172"/>
    <mergeCell ref="A173:I173"/>
    <mergeCell ref="A174:I174"/>
    <mergeCell ref="A177:B177"/>
    <mergeCell ref="C177:I177"/>
    <mergeCell ref="A167:I167"/>
    <mergeCell ref="A168:I168"/>
    <mergeCell ref="A169:I169"/>
    <mergeCell ref="A170:I170"/>
    <mergeCell ref="A171:I171"/>
    <mergeCell ref="A184:I184"/>
    <mergeCell ref="A185:I185"/>
    <mergeCell ref="A186:I186"/>
    <mergeCell ref="A187:I187"/>
    <mergeCell ref="A188:I188"/>
    <mergeCell ref="A178:I178"/>
    <mergeCell ref="A180:I180"/>
    <mergeCell ref="A181:I181"/>
    <mergeCell ref="A182:I182"/>
    <mergeCell ref="A183:I183"/>
    <mergeCell ref="A195:I195"/>
    <mergeCell ref="A196:I196"/>
    <mergeCell ref="A197:I197"/>
    <mergeCell ref="A198:I198"/>
    <mergeCell ref="A199:I199"/>
    <mergeCell ref="A189:I189"/>
    <mergeCell ref="A190:I190"/>
    <mergeCell ref="A191:I191"/>
    <mergeCell ref="A192:I192"/>
    <mergeCell ref="A193:I193"/>
    <mergeCell ref="A205:I205"/>
    <mergeCell ref="A206:I206"/>
    <mergeCell ref="A207:I207"/>
    <mergeCell ref="A210:B210"/>
    <mergeCell ref="C210:I210"/>
    <mergeCell ref="A200:I200"/>
    <mergeCell ref="A201:I201"/>
    <mergeCell ref="A202:I202"/>
    <mergeCell ref="A203:I203"/>
    <mergeCell ref="A204:I204"/>
    <mergeCell ref="A217:I217"/>
    <mergeCell ref="A218:I218"/>
    <mergeCell ref="A219:I219"/>
    <mergeCell ref="A220:I220"/>
    <mergeCell ref="A221:I221"/>
    <mergeCell ref="A211:I211"/>
    <mergeCell ref="A213:I213"/>
    <mergeCell ref="A214:I214"/>
    <mergeCell ref="A215:I215"/>
    <mergeCell ref="A216:I216"/>
    <mergeCell ref="A228:I228"/>
    <mergeCell ref="A229:I229"/>
    <mergeCell ref="A230:I230"/>
    <mergeCell ref="A231:I231"/>
    <mergeCell ref="A232:I232"/>
    <mergeCell ref="A222:I222"/>
    <mergeCell ref="A223:I223"/>
    <mergeCell ref="A224:I224"/>
    <mergeCell ref="A225:I225"/>
    <mergeCell ref="A226:I226"/>
    <mergeCell ref="A238:I238"/>
    <mergeCell ref="A239:I239"/>
    <mergeCell ref="A240:I240"/>
    <mergeCell ref="A243:B243"/>
    <mergeCell ref="C243:I243"/>
    <mergeCell ref="A241:I241"/>
    <mergeCell ref="A242:I242"/>
    <mergeCell ref="A233:I233"/>
    <mergeCell ref="A234:I234"/>
    <mergeCell ref="A235:I235"/>
    <mergeCell ref="A236:I236"/>
    <mergeCell ref="A237:I237"/>
    <mergeCell ref="A250:I250"/>
    <mergeCell ref="A251:I251"/>
    <mergeCell ref="A252:I252"/>
    <mergeCell ref="A253:I253"/>
    <mergeCell ref="A254:I254"/>
    <mergeCell ref="A244:I244"/>
    <mergeCell ref="A246:I246"/>
    <mergeCell ref="A247:I247"/>
    <mergeCell ref="A248:I248"/>
    <mergeCell ref="A249:I249"/>
    <mergeCell ref="A261:I261"/>
    <mergeCell ref="A262:I262"/>
    <mergeCell ref="A263:I263"/>
    <mergeCell ref="A264:I264"/>
    <mergeCell ref="A265:I265"/>
    <mergeCell ref="A255:I255"/>
    <mergeCell ref="A256:I256"/>
    <mergeCell ref="A257:I257"/>
    <mergeCell ref="A258:I258"/>
    <mergeCell ref="A259:I259"/>
    <mergeCell ref="A271:I271"/>
    <mergeCell ref="A272:I272"/>
    <mergeCell ref="A273:I273"/>
    <mergeCell ref="A276:B276"/>
    <mergeCell ref="C276:I276"/>
    <mergeCell ref="A274:I274"/>
    <mergeCell ref="A275:I275"/>
    <mergeCell ref="A266:I266"/>
    <mergeCell ref="A267:I267"/>
    <mergeCell ref="A268:I268"/>
    <mergeCell ref="A269:I269"/>
    <mergeCell ref="A270:I270"/>
    <mergeCell ref="A283:I283"/>
    <mergeCell ref="A284:I284"/>
    <mergeCell ref="A285:I285"/>
    <mergeCell ref="A286:I286"/>
    <mergeCell ref="A287:I287"/>
    <mergeCell ref="A277:I277"/>
    <mergeCell ref="A279:I279"/>
    <mergeCell ref="A280:I280"/>
    <mergeCell ref="A281:I281"/>
    <mergeCell ref="A282:I282"/>
    <mergeCell ref="A294:I294"/>
    <mergeCell ref="A295:I295"/>
    <mergeCell ref="A296:I296"/>
    <mergeCell ref="A297:I297"/>
    <mergeCell ref="A298:I298"/>
    <mergeCell ref="A288:I288"/>
    <mergeCell ref="A289:I289"/>
    <mergeCell ref="A290:I290"/>
    <mergeCell ref="A291:I291"/>
    <mergeCell ref="A292:I292"/>
    <mergeCell ref="A304:I304"/>
    <mergeCell ref="A305:I305"/>
    <mergeCell ref="A306:I306"/>
    <mergeCell ref="A309:B309"/>
    <mergeCell ref="C309:I309"/>
    <mergeCell ref="A307:I307"/>
    <mergeCell ref="A308:I308"/>
    <mergeCell ref="A299:I299"/>
    <mergeCell ref="A300:I300"/>
    <mergeCell ref="A301:I301"/>
    <mergeCell ref="A302:I302"/>
    <mergeCell ref="A303:I303"/>
    <mergeCell ref="A316:I316"/>
    <mergeCell ref="A317:I317"/>
    <mergeCell ref="A318:I318"/>
    <mergeCell ref="A319:I319"/>
    <mergeCell ref="A320:I320"/>
    <mergeCell ref="A310:I310"/>
    <mergeCell ref="A312:I312"/>
    <mergeCell ref="A313:I313"/>
    <mergeCell ref="A314:I314"/>
    <mergeCell ref="A315:I315"/>
    <mergeCell ref="A327:I327"/>
    <mergeCell ref="A328:I328"/>
    <mergeCell ref="A329:I329"/>
    <mergeCell ref="A330:I330"/>
    <mergeCell ref="A331:I331"/>
    <mergeCell ref="A321:I321"/>
    <mergeCell ref="A322:I322"/>
    <mergeCell ref="A323:I323"/>
    <mergeCell ref="A324:I324"/>
    <mergeCell ref="A325:I325"/>
    <mergeCell ref="A337:I337"/>
    <mergeCell ref="A338:I338"/>
    <mergeCell ref="A339:I339"/>
    <mergeCell ref="A342:B342"/>
    <mergeCell ref="C342:I342"/>
    <mergeCell ref="A340:I340"/>
    <mergeCell ref="A341:I341"/>
    <mergeCell ref="A332:I332"/>
    <mergeCell ref="A333:I333"/>
    <mergeCell ref="A334:I334"/>
    <mergeCell ref="A335:I335"/>
    <mergeCell ref="A336:I336"/>
    <mergeCell ref="A349:I349"/>
    <mergeCell ref="A350:I350"/>
    <mergeCell ref="A351:I351"/>
    <mergeCell ref="A352:I352"/>
    <mergeCell ref="A353:I353"/>
    <mergeCell ref="A343:I343"/>
    <mergeCell ref="A345:I345"/>
    <mergeCell ref="A346:I346"/>
    <mergeCell ref="A347:I347"/>
    <mergeCell ref="A348:I348"/>
    <mergeCell ref="A360:I360"/>
    <mergeCell ref="A361:I361"/>
    <mergeCell ref="A362:I362"/>
    <mergeCell ref="A363:I363"/>
    <mergeCell ref="A364:I364"/>
    <mergeCell ref="A354:I354"/>
    <mergeCell ref="A355:I355"/>
    <mergeCell ref="A356:I356"/>
    <mergeCell ref="A357:I357"/>
    <mergeCell ref="A358:I358"/>
    <mergeCell ref="A381:I381"/>
    <mergeCell ref="A370:I370"/>
    <mergeCell ref="A371:I371"/>
    <mergeCell ref="A372:I372"/>
    <mergeCell ref="A375:B375"/>
    <mergeCell ref="C375:I375"/>
    <mergeCell ref="A373:I373"/>
    <mergeCell ref="A374:I374"/>
    <mergeCell ref="A365:I365"/>
    <mergeCell ref="A366:I366"/>
    <mergeCell ref="A367:I367"/>
    <mergeCell ref="A368:I368"/>
    <mergeCell ref="A369:I369"/>
    <mergeCell ref="A376:I376"/>
    <mergeCell ref="A378:I378"/>
    <mergeCell ref="A379:I379"/>
    <mergeCell ref="A380:I380"/>
    <mergeCell ref="A410:I410"/>
    <mergeCell ref="A412:I412"/>
    <mergeCell ref="A414:I414"/>
    <mergeCell ref="A416:I416"/>
    <mergeCell ref="A43:I43"/>
    <mergeCell ref="A76:I76"/>
    <mergeCell ref="A77:I77"/>
    <mergeCell ref="A44:I44"/>
    <mergeCell ref="A109:I109"/>
    <mergeCell ref="A110:I110"/>
    <mergeCell ref="A142:I142"/>
    <mergeCell ref="A175:I175"/>
    <mergeCell ref="A176:I176"/>
    <mergeCell ref="A208:I208"/>
    <mergeCell ref="A209:I209"/>
    <mergeCell ref="A387:I387"/>
    <mergeCell ref="A388:I388"/>
    <mergeCell ref="A389:I389"/>
    <mergeCell ref="A390:I390"/>
    <mergeCell ref="A395:I395"/>
    <mergeCell ref="A396:I396"/>
    <mergeCell ref="A397:I397"/>
    <mergeCell ref="A384:I384"/>
    <mergeCell ref="A385:I385"/>
    <mergeCell ref="A408:I408"/>
    <mergeCell ref="A391:I391"/>
    <mergeCell ref="A382:I382"/>
    <mergeCell ref="A383:I383"/>
    <mergeCell ref="A406:I406"/>
    <mergeCell ref="A407:I407"/>
    <mergeCell ref="A403:I403"/>
    <mergeCell ref="A404:I404"/>
    <mergeCell ref="A405:I405"/>
    <mergeCell ref="A398:I398"/>
    <mergeCell ref="A399:I399"/>
    <mergeCell ref="A400:I400"/>
    <mergeCell ref="A401:I401"/>
    <mergeCell ref="A402:I402"/>
    <mergeCell ref="A393:I393"/>
    <mergeCell ref="A394:I394"/>
    <mergeCell ref="A386:I386"/>
  </mergeCells>
  <pageMargins left="0.7" right="0.7" top="0.75" bottom="0.75" header="0.3" footer="0.3"/>
  <pageSetup paperSize="9" firstPageNumber="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AD981-C028-4A59-A8A9-C430E645F0D4}">
  <sheetPr codeName="Sheet3">
    <tabColor rgb="FF9896C9"/>
    <pageSetUpPr fitToPage="1"/>
  </sheetPr>
  <dimension ref="A1:AN497"/>
  <sheetViews>
    <sheetView showGridLines="0" zoomScale="75" zoomScaleNormal="75" workbookViewId="0">
      <selection activeCell="M4" sqref="M4"/>
    </sheetView>
  </sheetViews>
  <sheetFormatPr defaultColWidth="0" defaultRowHeight="14.5" x14ac:dyDescent="0.35"/>
  <cols>
    <col min="1" max="1" width="12.54296875" customWidth="1"/>
    <col min="2" max="5" width="8.54296875" customWidth="1"/>
    <col min="6" max="6" width="2.453125" customWidth="1"/>
    <col min="7" max="18" width="3.453125" customWidth="1"/>
    <col min="19" max="28" width="8.54296875" customWidth="1"/>
    <col min="29" max="40" width="0" hidden="1" customWidth="1"/>
    <col min="41" max="16384" width="8.54296875" hidden="1"/>
  </cols>
  <sheetData>
    <row r="1" spans="1:19" ht="20" x14ac:dyDescent="0.4">
      <c r="A1" s="542" t="s">
        <v>132</v>
      </c>
      <c r="B1" s="542"/>
      <c r="C1" s="542"/>
      <c r="D1" s="542"/>
      <c r="E1" s="542"/>
      <c r="F1" s="542"/>
      <c r="G1" s="542"/>
      <c r="H1" s="542"/>
      <c r="I1" s="542"/>
      <c r="J1" s="542"/>
      <c r="K1" s="542"/>
      <c r="L1" s="542"/>
      <c r="M1" s="542"/>
      <c r="N1" s="542"/>
      <c r="O1" s="542"/>
      <c r="P1" s="542"/>
      <c r="Q1" s="542"/>
      <c r="R1" s="542"/>
    </row>
    <row r="2" spans="1:19" ht="21" customHeight="1" x14ac:dyDescent="0.35">
      <c r="A2" s="519" t="s">
        <v>133</v>
      </c>
      <c r="B2" s="501"/>
      <c r="C2" s="501"/>
      <c r="D2" s="501"/>
      <c r="E2" s="501"/>
      <c r="F2" s="501"/>
      <c r="G2" s="501"/>
      <c r="H2" s="501"/>
      <c r="I2" s="501"/>
      <c r="J2" s="501"/>
      <c r="K2" s="501"/>
      <c r="L2" s="501"/>
      <c r="M2" s="501"/>
      <c r="N2" s="501"/>
      <c r="O2" s="501"/>
      <c r="P2" s="501"/>
      <c r="Q2" s="501"/>
      <c r="R2" s="501"/>
    </row>
    <row r="3" spans="1:19" x14ac:dyDescent="0.35">
      <c r="A3" s="555"/>
      <c r="B3" s="555"/>
      <c r="C3" s="555"/>
      <c r="D3" s="555"/>
      <c r="E3" s="555"/>
      <c r="F3" s="555"/>
      <c r="G3" s="555"/>
      <c r="H3" s="555"/>
      <c r="I3" s="555"/>
      <c r="J3" s="555"/>
      <c r="K3" s="555"/>
      <c r="L3" s="555"/>
      <c r="M3" s="555"/>
      <c r="N3" s="555"/>
      <c r="O3" s="555"/>
      <c r="P3" s="555"/>
      <c r="Q3" s="555"/>
      <c r="R3" s="555"/>
    </row>
    <row r="4" spans="1:19" ht="33" customHeight="1" x14ac:dyDescent="0.35">
      <c r="A4" s="543" t="s">
        <v>134</v>
      </c>
      <c r="B4" s="543"/>
      <c r="C4" s="544">
        <f>IDF!B8</f>
        <v>0</v>
      </c>
      <c r="D4" s="544"/>
      <c r="E4" s="544"/>
      <c r="F4" s="544"/>
      <c r="G4" s="544"/>
      <c r="H4" s="544"/>
      <c r="I4" s="544"/>
      <c r="J4" s="56"/>
      <c r="K4" s="56"/>
      <c r="L4" s="56"/>
      <c r="M4" s="56"/>
      <c r="N4" s="56"/>
      <c r="O4" s="56"/>
      <c r="P4" s="56"/>
      <c r="Q4" s="56"/>
      <c r="R4" s="56"/>
    </row>
    <row r="5" spans="1:19" ht="16.399999999999999" customHeight="1" x14ac:dyDescent="0.35">
      <c r="A5" s="63"/>
      <c r="B5" s="63"/>
      <c r="C5" s="63"/>
      <c r="D5" s="63"/>
      <c r="E5" s="63"/>
      <c r="F5" s="63"/>
      <c r="G5" s="63"/>
      <c r="H5" s="63"/>
      <c r="I5" s="63"/>
      <c r="J5" s="56"/>
      <c r="K5" s="56"/>
      <c r="L5" s="56"/>
      <c r="M5" s="56"/>
      <c r="N5" s="56"/>
      <c r="O5" s="56"/>
      <c r="P5" s="56"/>
      <c r="Q5" s="56"/>
      <c r="R5" s="56"/>
    </row>
    <row r="6" spans="1:19" ht="33.65" customHeight="1" x14ac:dyDescent="0.35">
      <c r="A6" s="533" t="s">
        <v>135</v>
      </c>
      <c r="B6" s="533"/>
      <c r="C6" s="544">
        <f>IDF!D40</f>
        <v>0</v>
      </c>
      <c r="D6" s="544"/>
      <c r="E6" s="544"/>
      <c r="F6" s="544"/>
      <c r="G6" s="544"/>
      <c r="H6" s="544"/>
      <c r="I6" s="544"/>
      <c r="J6" s="56"/>
      <c r="K6" s="56"/>
      <c r="L6" s="56"/>
      <c r="M6" s="56"/>
      <c r="N6" s="56"/>
      <c r="O6" s="56"/>
      <c r="P6" s="56"/>
      <c r="Q6" s="56"/>
      <c r="R6" s="56"/>
    </row>
    <row r="7" spans="1:19" x14ac:dyDescent="0.35">
      <c r="A7" s="56"/>
      <c r="B7" s="56"/>
      <c r="C7" s="56"/>
      <c r="D7" s="56"/>
      <c r="E7" s="56"/>
      <c r="F7" s="56"/>
      <c r="G7" s="56"/>
      <c r="H7" s="56"/>
      <c r="I7" s="56"/>
      <c r="J7" s="56"/>
      <c r="K7" s="56"/>
      <c r="L7" s="56"/>
      <c r="M7" s="56"/>
      <c r="N7" s="56"/>
      <c r="O7" s="56"/>
      <c r="P7" s="56"/>
      <c r="Q7" s="56"/>
      <c r="R7" s="56"/>
      <c r="S7" s="31"/>
    </row>
    <row r="8" spans="1:19" x14ac:dyDescent="0.35">
      <c r="A8" s="56"/>
      <c r="B8" s="56"/>
      <c r="C8" s="56"/>
      <c r="D8" s="56"/>
      <c r="E8" s="56"/>
      <c r="F8" s="56"/>
      <c r="G8" s="57">
        <v>1</v>
      </c>
      <c r="H8" s="57">
        <v>2</v>
      </c>
      <c r="I8" s="57">
        <v>3</v>
      </c>
      <c r="J8" s="57">
        <v>4</v>
      </c>
      <c r="K8" s="57">
        <v>5</v>
      </c>
      <c r="L8" s="57">
        <v>6</v>
      </c>
      <c r="M8" s="57">
        <v>7</v>
      </c>
      <c r="N8" s="57">
        <v>8</v>
      </c>
      <c r="O8" s="57">
        <v>9</v>
      </c>
      <c r="P8" s="57">
        <v>10</v>
      </c>
      <c r="Q8" s="57">
        <v>11</v>
      </c>
      <c r="R8" s="57">
        <v>12</v>
      </c>
      <c r="S8" s="31"/>
    </row>
    <row r="9" spans="1:19" ht="15" customHeight="1" x14ac:dyDescent="0.35">
      <c r="A9" s="64" t="s">
        <v>92</v>
      </c>
      <c r="B9" s="569" t="str">
        <f>'B. SOW'!S12</f>
        <v>First Quarter</v>
      </c>
      <c r="C9" s="569"/>
      <c r="D9" s="569"/>
      <c r="E9" s="569"/>
      <c r="F9" s="569"/>
      <c r="G9" s="65"/>
      <c r="H9" s="65"/>
      <c r="I9" s="65"/>
      <c r="J9" s="66"/>
      <c r="K9" s="66"/>
      <c r="L9" s="66"/>
      <c r="M9" s="66"/>
      <c r="N9" s="66"/>
      <c r="O9" s="66"/>
      <c r="P9" s="66"/>
      <c r="Q9" s="66"/>
      <c r="R9" s="66"/>
      <c r="S9" s="31"/>
    </row>
    <row r="10" spans="1:19" ht="15" customHeight="1" x14ac:dyDescent="0.35">
      <c r="A10" s="570" t="s">
        <v>136</v>
      </c>
      <c r="B10" s="568" t="str">
        <f>'B. SOW'!A31</f>
        <v xml:space="preserve">1) </v>
      </c>
      <c r="C10" s="568"/>
      <c r="D10" s="568"/>
      <c r="E10" s="568"/>
      <c r="F10" s="568"/>
      <c r="G10" s="67"/>
      <c r="H10" s="66"/>
      <c r="I10" s="66"/>
      <c r="J10" s="66"/>
      <c r="K10" s="66"/>
      <c r="L10" s="66"/>
      <c r="M10" s="66"/>
      <c r="N10" s="66"/>
      <c r="O10" s="66"/>
      <c r="P10" s="66"/>
      <c r="Q10" s="66"/>
      <c r="R10" s="66"/>
      <c r="S10" s="31"/>
    </row>
    <row r="11" spans="1:19" ht="15" customHeight="1" x14ac:dyDescent="0.35">
      <c r="A11" s="570"/>
      <c r="B11" s="568" t="str">
        <f>'B. SOW'!A32</f>
        <v xml:space="preserve">2) </v>
      </c>
      <c r="C11" s="568"/>
      <c r="D11" s="568"/>
      <c r="E11" s="568"/>
      <c r="F11" s="568"/>
      <c r="G11" s="68"/>
      <c r="H11" s="66"/>
      <c r="I11" s="66"/>
      <c r="J11" s="66"/>
      <c r="K11" s="66"/>
      <c r="L11" s="66"/>
      <c r="M11" s="66"/>
      <c r="N11" s="66"/>
      <c r="O11" s="66"/>
      <c r="P11" s="66"/>
      <c r="Q11" s="66"/>
      <c r="R11" s="66"/>
      <c r="S11" s="31"/>
    </row>
    <row r="12" spans="1:19" ht="15" customHeight="1" x14ac:dyDescent="0.35">
      <c r="A12" s="570"/>
      <c r="B12" s="568" t="str">
        <f>'B. SOW'!A33</f>
        <v xml:space="preserve">3) </v>
      </c>
      <c r="C12" s="568"/>
      <c r="D12" s="568"/>
      <c r="E12" s="568"/>
      <c r="F12" s="568"/>
      <c r="G12" s="68"/>
      <c r="H12" s="66"/>
      <c r="I12" s="66"/>
      <c r="J12" s="66"/>
      <c r="K12" s="66"/>
      <c r="L12" s="66"/>
      <c r="M12" s="66"/>
      <c r="N12" s="66"/>
      <c r="O12" s="66"/>
      <c r="P12" s="66"/>
      <c r="Q12" s="66"/>
      <c r="R12" s="66"/>
      <c r="S12" s="31"/>
    </row>
    <row r="13" spans="1:19" ht="15" hidden="1" customHeight="1" x14ac:dyDescent="0.35">
      <c r="A13" s="570"/>
      <c r="B13" s="568" t="str">
        <f>'B. SOW'!A34</f>
        <v xml:space="preserve">4) </v>
      </c>
      <c r="C13" s="568"/>
      <c r="D13" s="568"/>
      <c r="E13" s="568"/>
      <c r="F13" s="568"/>
      <c r="G13" s="68"/>
      <c r="H13" s="66"/>
      <c r="I13" s="66"/>
      <c r="J13" s="66"/>
      <c r="K13" s="66"/>
      <c r="L13" s="66"/>
      <c r="M13" s="66"/>
      <c r="N13" s="66"/>
      <c r="O13" s="66"/>
      <c r="P13" s="66"/>
      <c r="Q13" s="66"/>
      <c r="R13" s="66"/>
      <c r="S13" s="31"/>
    </row>
    <row r="14" spans="1:19" ht="15" hidden="1" customHeight="1" x14ac:dyDescent="0.35">
      <c r="A14" s="570"/>
      <c r="B14" s="568" t="str">
        <f>'B. SOW'!A35</f>
        <v xml:space="preserve">5) </v>
      </c>
      <c r="C14" s="568"/>
      <c r="D14" s="568"/>
      <c r="E14" s="568"/>
      <c r="F14" s="568"/>
      <c r="G14" s="68"/>
      <c r="H14" s="66"/>
      <c r="I14" s="66"/>
      <c r="J14" s="66"/>
      <c r="K14" s="66"/>
      <c r="L14" s="66"/>
      <c r="M14" s="66"/>
      <c r="N14" s="66"/>
      <c r="O14" s="66"/>
      <c r="P14" s="66"/>
      <c r="Q14" s="66"/>
      <c r="R14" s="66"/>
      <c r="S14" s="31"/>
    </row>
    <row r="15" spans="1:19" ht="15" hidden="1" customHeight="1" x14ac:dyDescent="0.35">
      <c r="A15" s="570"/>
      <c r="B15" s="568" t="str">
        <f>'B. SOW'!A36</f>
        <v xml:space="preserve">6) </v>
      </c>
      <c r="C15" s="568"/>
      <c r="D15" s="568"/>
      <c r="E15" s="568"/>
      <c r="F15" s="568"/>
      <c r="G15" s="68"/>
      <c r="H15" s="66"/>
      <c r="I15" s="66"/>
      <c r="J15" s="66"/>
      <c r="K15" s="66"/>
      <c r="L15" s="66"/>
      <c r="M15" s="66"/>
      <c r="N15" s="66"/>
      <c r="O15" s="66"/>
      <c r="P15" s="66"/>
      <c r="Q15" s="66"/>
      <c r="R15" s="66"/>
      <c r="S15" s="31"/>
    </row>
    <row r="16" spans="1:19" ht="15" hidden="1" customHeight="1" x14ac:dyDescent="0.35">
      <c r="A16" s="570"/>
      <c r="B16" s="568" t="str">
        <f>'B. SOW'!A37</f>
        <v xml:space="preserve">7) </v>
      </c>
      <c r="C16" s="568"/>
      <c r="D16" s="568"/>
      <c r="E16" s="568"/>
      <c r="F16" s="568"/>
      <c r="G16" s="68"/>
      <c r="H16" s="66"/>
      <c r="I16" s="66"/>
      <c r="J16" s="66"/>
      <c r="K16" s="66"/>
      <c r="L16" s="66"/>
      <c r="M16" s="66"/>
      <c r="N16" s="66"/>
      <c r="O16" s="66"/>
      <c r="P16" s="66"/>
      <c r="Q16" s="66"/>
      <c r="R16" s="66"/>
      <c r="S16" s="31"/>
    </row>
    <row r="17" spans="1:19" ht="15" hidden="1" customHeight="1" x14ac:dyDescent="0.35">
      <c r="A17" s="570"/>
      <c r="B17" s="568" t="str">
        <f>'B. SOW'!A38</f>
        <v xml:space="preserve">8) </v>
      </c>
      <c r="C17" s="568"/>
      <c r="D17" s="568"/>
      <c r="E17" s="568"/>
      <c r="F17" s="568"/>
      <c r="G17" s="68"/>
      <c r="H17" s="66"/>
      <c r="I17" s="66"/>
      <c r="J17" s="66"/>
      <c r="K17" s="66"/>
      <c r="L17" s="66"/>
      <c r="M17" s="66"/>
      <c r="N17" s="66"/>
      <c r="O17" s="66"/>
      <c r="P17" s="66"/>
      <c r="Q17" s="66"/>
      <c r="R17" s="66"/>
      <c r="S17" s="31"/>
    </row>
    <row r="18" spans="1:19" ht="15" hidden="1" customHeight="1" x14ac:dyDescent="0.35">
      <c r="A18" s="570"/>
      <c r="B18" s="568" t="str">
        <f>'B. SOW'!A39</f>
        <v xml:space="preserve">9) </v>
      </c>
      <c r="C18" s="568"/>
      <c r="D18" s="568"/>
      <c r="E18" s="568"/>
      <c r="F18" s="568"/>
      <c r="G18" s="68"/>
      <c r="H18" s="66"/>
      <c r="I18" s="66"/>
      <c r="J18" s="66"/>
      <c r="K18" s="66"/>
      <c r="L18" s="66"/>
      <c r="M18" s="66"/>
      <c r="N18" s="66"/>
      <c r="O18" s="66"/>
      <c r="P18" s="66"/>
      <c r="Q18" s="66"/>
      <c r="R18" s="66"/>
      <c r="S18" s="31"/>
    </row>
    <row r="19" spans="1:19" ht="15" hidden="1" customHeight="1" x14ac:dyDescent="0.35">
      <c r="A19" s="570"/>
      <c r="B19" s="568" t="str">
        <f>'B. SOW'!A40</f>
        <v xml:space="preserve">10) </v>
      </c>
      <c r="C19" s="568"/>
      <c r="D19" s="568"/>
      <c r="E19" s="568"/>
      <c r="F19" s="568"/>
      <c r="G19" s="68"/>
      <c r="H19" s="66"/>
      <c r="I19" s="66"/>
      <c r="J19" s="66"/>
      <c r="K19" s="66"/>
      <c r="L19" s="66"/>
      <c r="M19" s="66"/>
      <c r="N19" s="66"/>
      <c r="O19" s="66"/>
      <c r="P19" s="66"/>
      <c r="Q19" s="66"/>
      <c r="R19" s="66"/>
      <c r="S19" s="31"/>
    </row>
    <row r="20" spans="1:19" ht="15" hidden="1" customHeight="1" x14ac:dyDescent="0.35">
      <c r="A20" s="570"/>
      <c r="B20" s="568" t="str">
        <f>'B. SOW'!A41</f>
        <v xml:space="preserve">11) </v>
      </c>
      <c r="C20" s="568"/>
      <c r="D20" s="568"/>
      <c r="E20" s="568"/>
      <c r="F20" s="568"/>
      <c r="G20" s="68"/>
      <c r="H20" s="66"/>
      <c r="I20" s="66"/>
      <c r="J20" s="66"/>
      <c r="K20" s="66"/>
      <c r="L20" s="66"/>
      <c r="M20" s="66"/>
      <c r="N20" s="66"/>
      <c r="O20" s="66"/>
      <c r="P20" s="66"/>
      <c r="Q20" s="66"/>
      <c r="R20" s="66"/>
      <c r="S20" s="31"/>
    </row>
    <row r="21" spans="1:19" ht="15" hidden="1" customHeight="1" x14ac:dyDescent="0.35">
      <c r="A21" s="570"/>
      <c r="B21" s="568" t="str">
        <f>'B. SOW'!A42</f>
        <v xml:space="preserve">12) </v>
      </c>
      <c r="C21" s="568"/>
      <c r="D21" s="568"/>
      <c r="E21" s="568"/>
      <c r="F21" s="568"/>
      <c r="G21" s="68"/>
      <c r="H21" s="66"/>
      <c r="I21" s="66"/>
      <c r="J21" s="66"/>
      <c r="K21" s="66"/>
      <c r="L21" s="66"/>
      <c r="M21" s="66"/>
      <c r="N21" s="66"/>
      <c r="O21" s="66"/>
      <c r="P21" s="66"/>
      <c r="Q21" s="66"/>
      <c r="R21" s="66"/>
      <c r="S21" s="31"/>
    </row>
    <row r="22" spans="1:19" ht="15" customHeight="1" x14ac:dyDescent="0.35">
      <c r="A22" s="64" t="s">
        <v>108</v>
      </c>
      <c r="B22" s="569" t="str">
        <f>'B. SOW'!S45</f>
        <v>Second Quarter</v>
      </c>
      <c r="C22" s="569"/>
      <c r="D22" s="569"/>
      <c r="E22" s="569"/>
      <c r="F22" s="569"/>
      <c r="G22" s="68"/>
      <c r="H22" s="66"/>
      <c r="I22" s="66"/>
      <c r="J22" s="65"/>
      <c r="K22" s="65"/>
      <c r="L22" s="65"/>
      <c r="M22" s="66"/>
      <c r="N22" s="66"/>
      <c r="O22" s="66"/>
      <c r="P22" s="66"/>
      <c r="Q22" s="66"/>
      <c r="R22" s="66"/>
      <c r="S22" s="31"/>
    </row>
    <row r="23" spans="1:19" ht="15" customHeight="1" x14ac:dyDescent="0.35">
      <c r="A23" s="570" t="s">
        <v>136</v>
      </c>
      <c r="B23" s="568" t="str">
        <f>'B. SOW'!A64</f>
        <v xml:space="preserve">1) </v>
      </c>
      <c r="C23" s="568"/>
      <c r="D23" s="568"/>
      <c r="E23" s="568"/>
      <c r="F23" s="568"/>
      <c r="G23" s="68"/>
      <c r="H23" s="66"/>
      <c r="I23" s="66"/>
      <c r="J23" s="66"/>
      <c r="K23" s="66"/>
      <c r="L23" s="66"/>
      <c r="M23" s="66"/>
      <c r="N23" s="66"/>
      <c r="O23" s="66"/>
      <c r="P23" s="66"/>
      <c r="Q23" s="66"/>
      <c r="R23" s="66"/>
      <c r="S23" s="31"/>
    </row>
    <row r="24" spans="1:19" ht="15" customHeight="1" x14ac:dyDescent="0.35">
      <c r="A24" s="570"/>
      <c r="B24" s="568" t="str">
        <f>'B. SOW'!A65</f>
        <v xml:space="preserve">2) </v>
      </c>
      <c r="C24" s="568"/>
      <c r="D24" s="568"/>
      <c r="E24" s="568"/>
      <c r="F24" s="568"/>
      <c r="G24" s="68"/>
      <c r="H24" s="66"/>
      <c r="I24" s="66"/>
      <c r="J24" s="66"/>
      <c r="K24" s="66"/>
      <c r="L24" s="66"/>
      <c r="M24" s="66"/>
      <c r="N24" s="66"/>
      <c r="O24" s="66"/>
      <c r="P24" s="66"/>
      <c r="Q24" s="66"/>
      <c r="R24" s="66"/>
      <c r="S24" s="31"/>
    </row>
    <row r="25" spans="1:19" ht="15" customHeight="1" x14ac:dyDescent="0.35">
      <c r="A25" s="570"/>
      <c r="B25" s="568" t="str">
        <f>'B. SOW'!A66</f>
        <v xml:space="preserve">3) </v>
      </c>
      <c r="C25" s="568"/>
      <c r="D25" s="568"/>
      <c r="E25" s="568"/>
      <c r="F25" s="568"/>
      <c r="G25" s="68"/>
      <c r="H25" s="66"/>
      <c r="I25" s="66"/>
      <c r="J25" s="66"/>
      <c r="K25" s="66"/>
      <c r="L25" s="66"/>
      <c r="M25" s="66"/>
      <c r="N25" s="66"/>
      <c r="O25" s="66"/>
      <c r="P25" s="66"/>
      <c r="Q25" s="66"/>
      <c r="R25" s="66"/>
      <c r="S25" s="31"/>
    </row>
    <row r="26" spans="1:19" ht="15" hidden="1" customHeight="1" x14ac:dyDescent="0.35">
      <c r="A26" s="570"/>
      <c r="B26" s="568" t="str">
        <f>'B. SOW'!A67</f>
        <v xml:space="preserve">4) </v>
      </c>
      <c r="C26" s="568"/>
      <c r="D26" s="568"/>
      <c r="E26" s="568"/>
      <c r="F26" s="568"/>
      <c r="G26" s="68"/>
      <c r="H26" s="66"/>
      <c r="I26" s="66"/>
      <c r="J26" s="66"/>
      <c r="K26" s="66"/>
      <c r="L26" s="66"/>
      <c r="M26" s="66"/>
      <c r="N26" s="66"/>
      <c r="O26" s="66"/>
      <c r="P26" s="66"/>
      <c r="Q26" s="66"/>
      <c r="R26" s="66"/>
      <c r="S26" s="31"/>
    </row>
    <row r="27" spans="1:19" ht="15" hidden="1" customHeight="1" x14ac:dyDescent="0.35">
      <c r="A27" s="570"/>
      <c r="B27" s="568" t="str">
        <f>'B. SOW'!A68</f>
        <v xml:space="preserve">5) </v>
      </c>
      <c r="C27" s="568"/>
      <c r="D27" s="568"/>
      <c r="E27" s="568"/>
      <c r="F27" s="568"/>
      <c r="G27" s="68"/>
      <c r="H27" s="66"/>
      <c r="I27" s="66"/>
      <c r="J27" s="66"/>
      <c r="K27" s="66"/>
      <c r="L27" s="66"/>
      <c r="M27" s="66"/>
      <c r="N27" s="66"/>
      <c r="O27" s="66"/>
      <c r="P27" s="66"/>
      <c r="Q27" s="66"/>
      <c r="R27" s="66"/>
      <c r="S27" s="31"/>
    </row>
    <row r="28" spans="1:19" ht="15" hidden="1" customHeight="1" x14ac:dyDescent="0.35">
      <c r="A28" s="570"/>
      <c r="B28" s="568" t="str">
        <f>'B. SOW'!A69</f>
        <v xml:space="preserve">6) </v>
      </c>
      <c r="C28" s="568"/>
      <c r="D28" s="568"/>
      <c r="E28" s="568"/>
      <c r="F28" s="568"/>
      <c r="G28" s="68"/>
      <c r="H28" s="66"/>
      <c r="I28" s="66"/>
      <c r="J28" s="66"/>
      <c r="K28" s="66"/>
      <c r="L28" s="66"/>
      <c r="M28" s="66"/>
      <c r="N28" s="66"/>
      <c r="O28" s="66"/>
      <c r="P28" s="66"/>
      <c r="Q28" s="66"/>
      <c r="R28" s="66"/>
      <c r="S28" s="31"/>
    </row>
    <row r="29" spans="1:19" ht="15" hidden="1" customHeight="1" x14ac:dyDescent="0.35">
      <c r="A29" s="570"/>
      <c r="B29" s="568" t="str">
        <f>'B. SOW'!A70</f>
        <v xml:space="preserve">7) </v>
      </c>
      <c r="C29" s="568"/>
      <c r="D29" s="568"/>
      <c r="E29" s="568"/>
      <c r="F29" s="568"/>
      <c r="G29" s="68"/>
      <c r="H29" s="66"/>
      <c r="I29" s="66"/>
      <c r="J29" s="66"/>
      <c r="K29" s="66"/>
      <c r="L29" s="66"/>
      <c r="M29" s="66"/>
      <c r="N29" s="66"/>
      <c r="O29" s="66"/>
      <c r="P29" s="66"/>
      <c r="Q29" s="66"/>
      <c r="R29" s="66"/>
      <c r="S29" s="31"/>
    </row>
    <row r="30" spans="1:19" ht="15" hidden="1" customHeight="1" x14ac:dyDescent="0.35">
      <c r="A30" s="570"/>
      <c r="B30" s="568" t="str">
        <f>'B. SOW'!A71</f>
        <v xml:space="preserve">8) </v>
      </c>
      <c r="C30" s="568"/>
      <c r="D30" s="568"/>
      <c r="E30" s="568"/>
      <c r="F30" s="568"/>
      <c r="G30" s="68"/>
      <c r="H30" s="66"/>
      <c r="I30" s="66"/>
      <c r="J30" s="66"/>
      <c r="K30" s="66"/>
      <c r="L30" s="66"/>
      <c r="M30" s="66"/>
      <c r="N30" s="66"/>
      <c r="O30" s="66"/>
      <c r="P30" s="66"/>
      <c r="Q30" s="66"/>
      <c r="R30" s="66"/>
      <c r="S30" s="31"/>
    </row>
    <row r="31" spans="1:19" ht="15" hidden="1" customHeight="1" x14ac:dyDescent="0.35">
      <c r="A31" s="570"/>
      <c r="B31" s="568" t="str">
        <f>'B. SOW'!A72</f>
        <v xml:space="preserve">9) </v>
      </c>
      <c r="C31" s="568"/>
      <c r="D31" s="568"/>
      <c r="E31" s="568"/>
      <c r="F31" s="568"/>
      <c r="G31" s="68"/>
      <c r="H31" s="66"/>
      <c r="I31" s="66"/>
      <c r="J31" s="66"/>
      <c r="K31" s="66"/>
      <c r="L31" s="66"/>
      <c r="M31" s="66"/>
      <c r="N31" s="66"/>
      <c r="O31" s="66"/>
      <c r="P31" s="66"/>
      <c r="Q31" s="66"/>
      <c r="R31" s="66"/>
      <c r="S31" s="31"/>
    </row>
    <row r="32" spans="1:19" ht="15" hidden="1" customHeight="1" x14ac:dyDescent="0.35">
      <c r="A32" s="570"/>
      <c r="B32" s="568" t="str">
        <f>'B. SOW'!A73</f>
        <v xml:space="preserve">10) </v>
      </c>
      <c r="C32" s="568"/>
      <c r="D32" s="568"/>
      <c r="E32" s="568"/>
      <c r="F32" s="568"/>
      <c r="G32" s="68"/>
      <c r="H32" s="66"/>
      <c r="I32" s="66"/>
      <c r="J32" s="66"/>
      <c r="K32" s="66"/>
      <c r="L32" s="66"/>
      <c r="M32" s="66"/>
      <c r="N32" s="66"/>
      <c r="O32" s="66"/>
      <c r="P32" s="66"/>
      <c r="Q32" s="66"/>
      <c r="R32" s="66"/>
      <c r="S32" s="31"/>
    </row>
    <row r="33" spans="1:19" ht="15" hidden="1" customHeight="1" x14ac:dyDescent="0.35">
      <c r="A33" s="570"/>
      <c r="B33" s="568" t="str">
        <f>'B. SOW'!A74</f>
        <v xml:space="preserve">11) </v>
      </c>
      <c r="C33" s="568"/>
      <c r="D33" s="568"/>
      <c r="E33" s="568"/>
      <c r="F33" s="568"/>
      <c r="G33" s="68"/>
      <c r="H33" s="66"/>
      <c r="I33" s="66"/>
      <c r="J33" s="66"/>
      <c r="K33" s="66"/>
      <c r="L33" s="66"/>
      <c r="M33" s="66"/>
      <c r="N33" s="66"/>
      <c r="O33" s="66"/>
      <c r="P33" s="66"/>
      <c r="Q33" s="66"/>
      <c r="R33" s="66"/>
      <c r="S33" s="31"/>
    </row>
    <row r="34" spans="1:19" ht="15" hidden="1" customHeight="1" x14ac:dyDescent="0.35">
      <c r="A34" s="570"/>
      <c r="B34" s="568" t="str">
        <f>'B. SOW'!A75</f>
        <v xml:space="preserve">12) </v>
      </c>
      <c r="C34" s="568"/>
      <c r="D34" s="568"/>
      <c r="E34" s="568"/>
      <c r="F34" s="568"/>
      <c r="G34" s="68"/>
      <c r="H34" s="66"/>
      <c r="I34" s="66"/>
      <c r="J34" s="66"/>
      <c r="K34" s="66"/>
      <c r="L34" s="66"/>
      <c r="M34" s="66"/>
      <c r="N34" s="66"/>
      <c r="O34" s="66"/>
      <c r="P34" s="66"/>
      <c r="Q34" s="66"/>
      <c r="R34" s="66"/>
      <c r="S34" s="31"/>
    </row>
    <row r="35" spans="1:19" ht="15" hidden="1" customHeight="1" x14ac:dyDescent="0.35">
      <c r="A35" s="64" t="s">
        <v>110</v>
      </c>
      <c r="B35" s="569" t="str">
        <f>'B. SOW'!S78</f>
        <v>Third Reporting Period</v>
      </c>
      <c r="C35" s="569"/>
      <c r="D35" s="569"/>
      <c r="E35" s="569"/>
      <c r="F35" s="569"/>
      <c r="G35" s="65"/>
      <c r="H35" s="66"/>
      <c r="I35" s="66"/>
      <c r="J35" s="66"/>
      <c r="K35" s="66"/>
      <c r="L35" s="66"/>
      <c r="M35" s="66"/>
      <c r="N35" s="66"/>
      <c r="O35" s="66"/>
      <c r="P35" s="66"/>
      <c r="Q35" s="66"/>
      <c r="R35" s="66"/>
      <c r="S35" s="31"/>
    </row>
    <row r="36" spans="1:19" ht="15" hidden="1" customHeight="1" x14ac:dyDescent="0.35">
      <c r="A36" s="570" t="s">
        <v>136</v>
      </c>
      <c r="B36" s="568" t="str">
        <f>'B. SOW'!A97</f>
        <v xml:space="preserve">1) </v>
      </c>
      <c r="C36" s="568"/>
      <c r="D36" s="568"/>
      <c r="E36" s="568"/>
      <c r="F36" s="568"/>
      <c r="G36" s="67"/>
      <c r="H36" s="66"/>
      <c r="I36" s="66"/>
      <c r="J36" s="66"/>
      <c r="K36" s="66"/>
      <c r="L36" s="66"/>
      <c r="M36" s="66"/>
      <c r="N36" s="66"/>
      <c r="O36" s="66"/>
      <c r="P36" s="66"/>
      <c r="Q36" s="66"/>
      <c r="R36" s="66"/>
      <c r="S36" s="31"/>
    </row>
    <row r="37" spans="1:19" ht="15" hidden="1" customHeight="1" x14ac:dyDescent="0.35">
      <c r="A37" s="570"/>
      <c r="B37" s="568" t="str">
        <f>'B. SOW'!A98</f>
        <v xml:space="preserve">2) </v>
      </c>
      <c r="C37" s="568"/>
      <c r="D37" s="568"/>
      <c r="E37" s="568"/>
      <c r="F37" s="568"/>
      <c r="G37" s="68"/>
      <c r="H37" s="66"/>
      <c r="I37" s="66"/>
      <c r="J37" s="66"/>
      <c r="K37" s="66"/>
      <c r="L37" s="66"/>
      <c r="M37" s="66"/>
      <c r="N37" s="66"/>
      <c r="O37" s="66"/>
      <c r="P37" s="66"/>
      <c r="Q37" s="66"/>
      <c r="R37" s="66"/>
      <c r="S37" s="31"/>
    </row>
    <row r="38" spans="1:19" ht="15" hidden="1" customHeight="1" x14ac:dyDescent="0.35">
      <c r="A38" s="570"/>
      <c r="B38" s="568" t="str">
        <f>'B. SOW'!A99</f>
        <v xml:space="preserve">3) </v>
      </c>
      <c r="C38" s="568"/>
      <c r="D38" s="568"/>
      <c r="E38" s="568"/>
      <c r="F38" s="568"/>
      <c r="G38" s="68"/>
      <c r="H38" s="66"/>
      <c r="I38" s="66"/>
      <c r="J38" s="66"/>
      <c r="K38" s="66"/>
      <c r="L38" s="66"/>
      <c r="M38" s="66"/>
      <c r="N38" s="66"/>
      <c r="O38" s="66"/>
      <c r="P38" s="66"/>
      <c r="Q38" s="66"/>
      <c r="R38" s="66"/>
      <c r="S38" s="31"/>
    </row>
    <row r="39" spans="1:19" ht="15" hidden="1" customHeight="1" x14ac:dyDescent="0.35">
      <c r="A39" s="570"/>
      <c r="B39" s="568" t="str">
        <f>'B. SOW'!A100</f>
        <v xml:space="preserve">4) </v>
      </c>
      <c r="C39" s="568"/>
      <c r="D39" s="568"/>
      <c r="E39" s="568"/>
      <c r="F39" s="568"/>
      <c r="G39" s="68"/>
      <c r="H39" s="66"/>
      <c r="I39" s="66"/>
      <c r="J39" s="66"/>
      <c r="K39" s="66"/>
      <c r="L39" s="66"/>
      <c r="M39" s="66"/>
      <c r="N39" s="66"/>
      <c r="O39" s="66"/>
      <c r="P39" s="66"/>
      <c r="Q39" s="66"/>
      <c r="R39" s="66"/>
      <c r="S39" s="31"/>
    </row>
    <row r="40" spans="1:19" ht="15" hidden="1" customHeight="1" x14ac:dyDescent="0.35">
      <c r="A40" s="570"/>
      <c r="B40" s="568" t="str">
        <f>'B. SOW'!A101</f>
        <v xml:space="preserve">5) </v>
      </c>
      <c r="C40" s="568"/>
      <c r="D40" s="568"/>
      <c r="E40" s="568"/>
      <c r="F40" s="568"/>
      <c r="G40" s="68"/>
      <c r="H40" s="66"/>
      <c r="I40" s="66"/>
      <c r="J40" s="66"/>
      <c r="K40" s="66"/>
      <c r="L40" s="66"/>
      <c r="M40" s="66"/>
      <c r="N40" s="66"/>
      <c r="O40" s="66"/>
      <c r="P40" s="66"/>
      <c r="Q40" s="66"/>
      <c r="R40" s="66"/>
      <c r="S40" s="31"/>
    </row>
    <row r="41" spans="1:19" ht="15" hidden="1" customHeight="1" x14ac:dyDescent="0.35">
      <c r="A41" s="570"/>
      <c r="B41" s="568" t="str">
        <f>'B. SOW'!A102</f>
        <v xml:space="preserve">6) </v>
      </c>
      <c r="C41" s="568"/>
      <c r="D41" s="568"/>
      <c r="E41" s="568"/>
      <c r="F41" s="568"/>
      <c r="G41" s="68"/>
      <c r="H41" s="66"/>
      <c r="I41" s="66"/>
      <c r="J41" s="66"/>
      <c r="K41" s="66"/>
      <c r="L41" s="66"/>
      <c r="M41" s="66"/>
      <c r="N41" s="66"/>
      <c r="O41" s="66"/>
      <c r="P41" s="66"/>
      <c r="Q41" s="66"/>
      <c r="R41" s="66"/>
      <c r="S41" s="31"/>
    </row>
    <row r="42" spans="1:19" ht="15" hidden="1" customHeight="1" x14ac:dyDescent="0.35">
      <c r="A42" s="570"/>
      <c r="B42" s="568" t="str">
        <f>'B. SOW'!A103</f>
        <v xml:space="preserve">7) </v>
      </c>
      <c r="C42" s="568"/>
      <c r="D42" s="568"/>
      <c r="E42" s="568"/>
      <c r="F42" s="568"/>
      <c r="G42" s="68"/>
      <c r="H42" s="66"/>
      <c r="I42" s="66"/>
      <c r="J42" s="66"/>
      <c r="K42" s="66"/>
      <c r="L42" s="66"/>
      <c r="M42" s="66"/>
      <c r="N42" s="66"/>
      <c r="O42" s="66"/>
      <c r="P42" s="66"/>
      <c r="Q42" s="66"/>
      <c r="R42" s="66"/>
      <c r="S42" s="31"/>
    </row>
    <row r="43" spans="1:19" ht="15" hidden="1" customHeight="1" x14ac:dyDescent="0.35">
      <c r="A43" s="570"/>
      <c r="B43" s="568" t="str">
        <f>'B. SOW'!A104</f>
        <v xml:space="preserve">8) </v>
      </c>
      <c r="C43" s="568"/>
      <c r="D43" s="568"/>
      <c r="E43" s="568"/>
      <c r="F43" s="568"/>
      <c r="G43" s="68"/>
      <c r="H43" s="66"/>
      <c r="I43" s="66"/>
      <c r="J43" s="66"/>
      <c r="K43" s="66"/>
      <c r="L43" s="66"/>
      <c r="M43" s="66"/>
      <c r="N43" s="66"/>
      <c r="O43" s="66"/>
      <c r="P43" s="66"/>
      <c r="Q43" s="66"/>
      <c r="R43" s="66"/>
      <c r="S43" s="31"/>
    </row>
    <row r="44" spans="1:19" ht="15" hidden="1" customHeight="1" x14ac:dyDescent="0.35">
      <c r="A44" s="570"/>
      <c r="B44" s="568" t="str">
        <f>'B. SOW'!A105</f>
        <v xml:space="preserve">9) </v>
      </c>
      <c r="C44" s="568"/>
      <c r="D44" s="568"/>
      <c r="E44" s="568"/>
      <c r="F44" s="568"/>
      <c r="G44" s="68"/>
      <c r="H44" s="66"/>
      <c r="I44" s="66"/>
      <c r="J44" s="66"/>
      <c r="K44" s="66"/>
      <c r="L44" s="66"/>
      <c r="M44" s="66"/>
      <c r="N44" s="66"/>
      <c r="O44" s="66"/>
      <c r="P44" s="66"/>
      <c r="Q44" s="66"/>
      <c r="R44" s="66"/>
      <c r="S44" s="31"/>
    </row>
    <row r="45" spans="1:19" ht="15" hidden="1" customHeight="1" x14ac:dyDescent="0.35">
      <c r="A45" s="570"/>
      <c r="B45" s="568" t="str">
        <f>'B. SOW'!A106</f>
        <v xml:space="preserve">10) </v>
      </c>
      <c r="C45" s="568"/>
      <c r="D45" s="568"/>
      <c r="E45" s="568"/>
      <c r="F45" s="568"/>
      <c r="G45" s="68"/>
      <c r="H45" s="66"/>
      <c r="I45" s="66"/>
      <c r="J45" s="66"/>
      <c r="K45" s="66"/>
      <c r="L45" s="66"/>
      <c r="M45" s="66"/>
      <c r="N45" s="66"/>
      <c r="O45" s="66"/>
      <c r="P45" s="66"/>
      <c r="Q45" s="66"/>
      <c r="R45" s="66"/>
      <c r="S45" s="31"/>
    </row>
    <row r="46" spans="1:19" ht="15" hidden="1" customHeight="1" x14ac:dyDescent="0.35">
      <c r="A46" s="570"/>
      <c r="B46" s="568" t="str">
        <f>'B. SOW'!A107</f>
        <v xml:space="preserve">11) </v>
      </c>
      <c r="C46" s="568"/>
      <c r="D46" s="568"/>
      <c r="E46" s="568"/>
      <c r="F46" s="568"/>
      <c r="G46" s="68"/>
      <c r="H46" s="66"/>
      <c r="I46" s="66"/>
      <c r="J46" s="66"/>
      <c r="K46" s="66"/>
      <c r="L46" s="66"/>
      <c r="M46" s="66"/>
      <c r="N46" s="66"/>
      <c r="O46" s="66"/>
      <c r="P46" s="66"/>
      <c r="Q46" s="66"/>
      <c r="R46" s="66"/>
      <c r="S46" s="31"/>
    </row>
    <row r="47" spans="1:19" ht="15" hidden="1" customHeight="1" x14ac:dyDescent="0.35">
      <c r="A47" s="570"/>
      <c r="B47" s="568" t="str">
        <f>'B. SOW'!A108</f>
        <v xml:space="preserve">12) </v>
      </c>
      <c r="C47" s="568"/>
      <c r="D47" s="568"/>
      <c r="E47" s="568"/>
      <c r="F47" s="568"/>
      <c r="G47" s="68"/>
      <c r="H47" s="66"/>
      <c r="I47" s="66"/>
      <c r="J47" s="66"/>
      <c r="K47" s="66"/>
      <c r="L47" s="66"/>
      <c r="M47" s="66"/>
      <c r="N47" s="66"/>
      <c r="O47" s="66"/>
      <c r="P47" s="66"/>
      <c r="Q47" s="66"/>
      <c r="R47" s="66"/>
      <c r="S47" s="31"/>
    </row>
    <row r="48" spans="1:19" ht="15" hidden="1" customHeight="1" x14ac:dyDescent="0.35">
      <c r="A48" s="64" t="s">
        <v>112</v>
      </c>
      <c r="B48" s="569" t="str">
        <f>'B. SOW'!S111</f>
        <v>Fourth Reporting Period</v>
      </c>
      <c r="C48" s="569"/>
      <c r="D48" s="569"/>
      <c r="E48" s="569"/>
      <c r="F48" s="569"/>
      <c r="G48" s="65"/>
      <c r="H48" s="66"/>
      <c r="I48" s="66"/>
      <c r="J48" s="66"/>
      <c r="K48" s="66"/>
      <c r="L48" s="66"/>
      <c r="M48" s="66"/>
      <c r="N48" s="66"/>
      <c r="O48" s="66"/>
      <c r="P48" s="66"/>
      <c r="Q48" s="66"/>
      <c r="R48" s="66"/>
      <c r="S48" s="31"/>
    </row>
    <row r="49" spans="1:19" ht="15" hidden="1" customHeight="1" x14ac:dyDescent="0.35">
      <c r="A49" s="570" t="s">
        <v>136</v>
      </c>
      <c r="B49" s="568" t="str">
        <f>'B. SOW'!A130</f>
        <v xml:space="preserve">1) </v>
      </c>
      <c r="C49" s="568"/>
      <c r="D49" s="568"/>
      <c r="E49" s="568"/>
      <c r="F49" s="568"/>
      <c r="G49" s="67"/>
      <c r="H49" s="66"/>
      <c r="I49" s="66"/>
      <c r="J49" s="66"/>
      <c r="K49" s="66"/>
      <c r="L49" s="66"/>
      <c r="M49" s="66"/>
      <c r="N49" s="66"/>
      <c r="O49" s="66"/>
      <c r="P49" s="66"/>
      <c r="Q49" s="66"/>
      <c r="R49" s="66"/>
      <c r="S49" s="31"/>
    </row>
    <row r="50" spans="1:19" ht="15" hidden="1" customHeight="1" x14ac:dyDescent="0.35">
      <c r="A50" s="570"/>
      <c r="B50" s="568" t="str">
        <f>'B. SOW'!A131</f>
        <v xml:space="preserve">2) </v>
      </c>
      <c r="C50" s="568"/>
      <c r="D50" s="568"/>
      <c r="E50" s="568"/>
      <c r="F50" s="568"/>
      <c r="G50" s="68"/>
      <c r="H50" s="66"/>
      <c r="I50" s="66"/>
      <c r="J50" s="66"/>
      <c r="K50" s="66"/>
      <c r="L50" s="66"/>
      <c r="M50" s="66"/>
      <c r="N50" s="66"/>
      <c r="O50" s="66"/>
      <c r="P50" s="66"/>
      <c r="Q50" s="66"/>
      <c r="R50" s="66"/>
      <c r="S50" s="31"/>
    </row>
    <row r="51" spans="1:19" ht="15" hidden="1" customHeight="1" x14ac:dyDescent="0.35">
      <c r="A51" s="570"/>
      <c r="B51" s="568" t="str">
        <f>'B. SOW'!A132</f>
        <v xml:space="preserve">3) </v>
      </c>
      <c r="C51" s="568"/>
      <c r="D51" s="568"/>
      <c r="E51" s="568"/>
      <c r="F51" s="568"/>
      <c r="G51" s="68"/>
      <c r="H51" s="66"/>
      <c r="I51" s="66"/>
      <c r="J51" s="66"/>
      <c r="K51" s="66"/>
      <c r="L51" s="66"/>
      <c r="M51" s="66"/>
      <c r="N51" s="66"/>
      <c r="O51" s="66"/>
      <c r="P51" s="66"/>
      <c r="Q51" s="66"/>
      <c r="R51" s="66"/>
      <c r="S51" s="31"/>
    </row>
    <row r="52" spans="1:19" ht="15" hidden="1" customHeight="1" x14ac:dyDescent="0.35">
      <c r="A52" s="570"/>
      <c r="B52" s="568" t="str">
        <f>'B. SOW'!A133</f>
        <v xml:space="preserve">4) </v>
      </c>
      <c r="C52" s="568"/>
      <c r="D52" s="568"/>
      <c r="E52" s="568"/>
      <c r="F52" s="568"/>
      <c r="G52" s="68"/>
      <c r="H52" s="66"/>
      <c r="I52" s="66"/>
      <c r="J52" s="66"/>
      <c r="K52" s="66"/>
      <c r="L52" s="66"/>
      <c r="M52" s="66"/>
      <c r="N52" s="66"/>
      <c r="O52" s="66"/>
      <c r="P52" s="66"/>
      <c r="Q52" s="66"/>
      <c r="R52" s="66"/>
      <c r="S52" s="31"/>
    </row>
    <row r="53" spans="1:19" ht="15" hidden="1" customHeight="1" x14ac:dyDescent="0.35">
      <c r="A53" s="570"/>
      <c r="B53" s="568" t="str">
        <f>'B. SOW'!A134</f>
        <v xml:space="preserve">5) </v>
      </c>
      <c r="C53" s="568"/>
      <c r="D53" s="568"/>
      <c r="E53" s="568"/>
      <c r="F53" s="568"/>
      <c r="G53" s="68"/>
      <c r="H53" s="66"/>
      <c r="I53" s="66"/>
      <c r="J53" s="66"/>
      <c r="K53" s="66"/>
      <c r="L53" s="66"/>
      <c r="M53" s="66"/>
      <c r="N53" s="66"/>
      <c r="O53" s="66"/>
      <c r="P53" s="66"/>
      <c r="Q53" s="66"/>
      <c r="R53" s="66"/>
      <c r="S53" s="31"/>
    </row>
    <row r="54" spans="1:19" ht="15" hidden="1" customHeight="1" x14ac:dyDescent="0.35">
      <c r="A54" s="570"/>
      <c r="B54" s="568" t="str">
        <f>'B. SOW'!A135</f>
        <v xml:space="preserve">6) </v>
      </c>
      <c r="C54" s="568"/>
      <c r="D54" s="568"/>
      <c r="E54" s="568"/>
      <c r="F54" s="568"/>
      <c r="G54" s="68"/>
      <c r="H54" s="66"/>
      <c r="I54" s="66"/>
      <c r="J54" s="66"/>
      <c r="K54" s="66"/>
      <c r="L54" s="66"/>
      <c r="M54" s="66"/>
      <c r="N54" s="66"/>
      <c r="O54" s="66"/>
      <c r="P54" s="66"/>
      <c r="Q54" s="66"/>
      <c r="R54" s="66"/>
      <c r="S54" s="31"/>
    </row>
    <row r="55" spans="1:19" ht="15" hidden="1" customHeight="1" x14ac:dyDescent="0.35">
      <c r="A55" s="570"/>
      <c r="B55" s="568" t="str">
        <f>'B. SOW'!A136</f>
        <v xml:space="preserve">7) </v>
      </c>
      <c r="C55" s="568"/>
      <c r="D55" s="568"/>
      <c r="E55" s="568"/>
      <c r="F55" s="568"/>
      <c r="G55" s="68"/>
      <c r="H55" s="66"/>
      <c r="I55" s="66"/>
      <c r="J55" s="66"/>
      <c r="K55" s="66"/>
      <c r="L55" s="66"/>
      <c r="M55" s="66"/>
      <c r="N55" s="66"/>
      <c r="O55" s="66"/>
      <c r="P55" s="66"/>
      <c r="Q55" s="66"/>
      <c r="R55" s="66"/>
      <c r="S55" s="31"/>
    </row>
    <row r="56" spans="1:19" ht="15" hidden="1" customHeight="1" x14ac:dyDescent="0.35">
      <c r="A56" s="570"/>
      <c r="B56" s="568" t="str">
        <f>'B. SOW'!A137</f>
        <v xml:space="preserve">8) </v>
      </c>
      <c r="C56" s="568"/>
      <c r="D56" s="568"/>
      <c r="E56" s="568"/>
      <c r="F56" s="568"/>
      <c r="G56" s="68"/>
      <c r="H56" s="66"/>
      <c r="I56" s="66"/>
      <c r="J56" s="66"/>
      <c r="K56" s="66"/>
      <c r="L56" s="66"/>
      <c r="M56" s="66"/>
      <c r="N56" s="66"/>
      <c r="O56" s="66"/>
      <c r="P56" s="66"/>
      <c r="Q56" s="66"/>
      <c r="R56" s="66"/>
      <c r="S56" s="31"/>
    </row>
    <row r="57" spans="1:19" ht="15" hidden="1" customHeight="1" x14ac:dyDescent="0.35">
      <c r="A57" s="570"/>
      <c r="B57" s="568" t="str">
        <f>'B. SOW'!A138</f>
        <v xml:space="preserve">9) </v>
      </c>
      <c r="C57" s="568"/>
      <c r="D57" s="568"/>
      <c r="E57" s="568"/>
      <c r="F57" s="568"/>
      <c r="G57" s="68"/>
      <c r="H57" s="66"/>
      <c r="I57" s="66"/>
      <c r="J57" s="66"/>
      <c r="K57" s="66"/>
      <c r="L57" s="66"/>
      <c r="M57" s="66"/>
      <c r="N57" s="66"/>
      <c r="O57" s="66"/>
      <c r="P57" s="66"/>
      <c r="Q57" s="66"/>
      <c r="R57" s="66"/>
      <c r="S57" s="31"/>
    </row>
    <row r="58" spans="1:19" ht="15" hidden="1" customHeight="1" x14ac:dyDescent="0.35">
      <c r="A58" s="570"/>
      <c r="B58" s="568" t="str">
        <f>'B. SOW'!A139</f>
        <v xml:space="preserve">10) </v>
      </c>
      <c r="C58" s="568"/>
      <c r="D58" s="568"/>
      <c r="E58" s="568"/>
      <c r="F58" s="568"/>
      <c r="G58" s="68"/>
      <c r="H58" s="66"/>
      <c r="I58" s="66"/>
      <c r="J58" s="66"/>
      <c r="K58" s="66"/>
      <c r="L58" s="66"/>
      <c r="M58" s="66"/>
      <c r="N58" s="66"/>
      <c r="O58" s="66"/>
      <c r="P58" s="66"/>
      <c r="Q58" s="66"/>
      <c r="R58" s="66"/>
      <c r="S58" s="31"/>
    </row>
    <row r="59" spans="1:19" ht="15" hidden="1" customHeight="1" x14ac:dyDescent="0.35">
      <c r="A59" s="570"/>
      <c r="B59" s="568" t="str">
        <f>'B. SOW'!A140</f>
        <v xml:space="preserve">11) </v>
      </c>
      <c r="C59" s="568"/>
      <c r="D59" s="568"/>
      <c r="E59" s="568"/>
      <c r="F59" s="568"/>
      <c r="G59" s="68"/>
      <c r="H59" s="66"/>
      <c r="I59" s="66"/>
      <c r="J59" s="66"/>
      <c r="K59" s="66"/>
      <c r="L59" s="66"/>
      <c r="M59" s="66"/>
      <c r="N59" s="66"/>
      <c r="O59" s="66"/>
      <c r="P59" s="66"/>
      <c r="Q59" s="66"/>
      <c r="R59" s="66"/>
      <c r="S59" s="31"/>
    </row>
    <row r="60" spans="1:19" ht="15" hidden="1" customHeight="1" x14ac:dyDescent="0.35">
      <c r="A60" s="570"/>
      <c r="B60" s="568" t="str">
        <f>'B. SOW'!A141</f>
        <v xml:space="preserve">12) </v>
      </c>
      <c r="C60" s="568"/>
      <c r="D60" s="568"/>
      <c r="E60" s="568"/>
      <c r="F60" s="568"/>
      <c r="G60" s="68"/>
      <c r="H60" s="66"/>
      <c r="I60" s="66"/>
      <c r="J60" s="66"/>
      <c r="K60" s="66"/>
      <c r="L60" s="66"/>
      <c r="M60" s="66"/>
      <c r="N60" s="66"/>
      <c r="O60" s="66"/>
      <c r="P60" s="66"/>
      <c r="Q60" s="66"/>
      <c r="R60" s="66"/>
      <c r="S60" s="31"/>
    </row>
    <row r="61" spans="1:19" ht="15" hidden="1" customHeight="1" x14ac:dyDescent="0.35">
      <c r="A61" s="64" t="s">
        <v>114</v>
      </c>
      <c r="B61" s="569" t="str">
        <f>'B. SOW'!S144</f>
        <v>Fifth Reporting Period</v>
      </c>
      <c r="C61" s="569"/>
      <c r="D61" s="569"/>
      <c r="E61" s="569"/>
      <c r="F61" s="569"/>
      <c r="G61" s="65"/>
      <c r="H61" s="66"/>
      <c r="I61" s="66"/>
      <c r="J61" s="66"/>
      <c r="K61" s="66"/>
      <c r="L61" s="66"/>
      <c r="M61" s="66"/>
      <c r="N61" s="66"/>
      <c r="O61" s="66"/>
      <c r="P61" s="66"/>
      <c r="Q61" s="66"/>
      <c r="R61" s="66"/>
      <c r="S61" s="31"/>
    </row>
    <row r="62" spans="1:19" ht="15" hidden="1" customHeight="1" x14ac:dyDescent="0.35">
      <c r="A62" s="570" t="s">
        <v>136</v>
      </c>
      <c r="B62" s="568" t="str">
        <f>'B. SOW'!A163</f>
        <v xml:space="preserve">1) </v>
      </c>
      <c r="C62" s="568"/>
      <c r="D62" s="568"/>
      <c r="E62" s="568"/>
      <c r="F62" s="568"/>
      <c r="G62" s="67"/>
      <c r="H62" s="66"/>
      <c r="I62" s="66"/>
      <c r="J62" s="66"/>
      <c r="K62" s="66"/>
      <c r="L62" s="66"/>
      <c r="M62" s="66"/>
      <c r="N62" s="66"/>
      <c r="O62" s="66"/>
      <c r="P62" s="66"/>
      <c r="Q62" s="66"/>
      <c r="R62" s="66"/>
      <c r="S62" s="31"/>
    </row>
    <row r="63" spans="1:19" ht="15" hidden="1" customHeight="1" x14ac:dyDescent="0.35">
      <c r="A63" s="570"/>
      <c r="B63" s="568" t="str">
        <f>'B. SOW'!A164</f>
        <v xml:space="preserve">2) </v>
      </c>
      <c r="C63" s="568"/>
      <c r="D63" s="568"/>
      <c r="E63" s="568"/>
      <c r="F63" s="568"/>
      <c r="G63" s="68"/>
      <c r="H63" s="66"/>
      <c r="I63" s="66"/>
      <c r="J63" s="66"/>
      <c r="K63" s="66"/>
      <c r="L63" s="66"/>
      <c r="M63" s="66"/>
      <c r="N63" s="66"/>
      <c r="O63" s="66"/>
      <c r="P63" s="66"/>
      <c r="Q63" s="66"/>
      <c r="R63" s="66"/>
      <c r="S63" s="31"/>
    </row>
    <row r="64" spans="1:19" ht="15" hidden="1" customHeight="1" x14ac:dyDescent="0.35">
      <c r="A64" s="570"/>
      <c r="B64" s="568" t="str">
        <f>'B. SOW'!A165</f>
        <v xml:space="preserve">3) </v>
      </c>
      <c r="C64" s="568"/>
      <c r="D64" s="568"/>
      <c r="E64" s="568"/>
      <c r="F64" s="568"/>
      <c r="G64" s="68"/>
      <c r="H64" s="66"/>
      <c r="I64" s="66"/>
      <c r="J64" s="66"/>
      <c r="K64" s="66"/>
      <c r="L64" s="66"/>
      <c r="M64" s="66"/>
      <c r="N64" s="66"/>
      <c r="O64" s="66"/>
      <c r="P64" s="66"/>
      <c r="Q64" s="66"/>
      <c r="R64" s="66"/>
      <c r="S64" s="31"/>
    </row>
    <row r="65" spans="1:19" ht="15" hidden="1" customHeight="1" x14ac:dyDescent="0.35">
      <c r="A65" s="570"/>
      <c r="B65" s="568" t="str">
        <f>'B. SOW'!A166</f>
        <v xml:space="preserve">4) </v>
      </c>
      <c r="C65" s="568"/>
      <c r="D65" s="568"/>
      <c r="E65" s="568"/>
      <c r="F65" s="568"/>
      <c r="G65" s="68"/>
      <c r="H65" s="66"/>
      <c r="I65" s="66"/>
      <c r="J65" s="66"/>
      <c r="K65" s="66"/>
      <c r="L65" s="66"/>
      <c r="M65" s="66"/>
      <c r="N65" s="66"/>
      <c r="O65" s="66"/>
      <c r="P65" s="66"/>
      <c r="Q65" s="66"/>
      <c r="R65" s="66"/>
      <c r="S65" s="31"/>
    </row>
    <row r="66" spans="1:19" ht="15" hidden="1" customHeight="1" x14ac:dyDescent="0.35">
      <c r="A66" s="570"/>
      <c r="B66" s="568" t="str">
        <f>'B. SOW'!A167</f>
        <v xml:space="preserve">5) </v>
      </c>
      <c r="C66" s="568"/>
      <c r="D66" s="568"/>
      <c r="E66" s="568"/>
      <c r="F66" s="568"/>
      <c r="G66" s="68"/>
      <c r="H66" s="66"/>
      <c r="I66" s="66"/>
      <c r="J66" s="66"/>
      <c r="K66" s="66"/>
      <c r="L66" s="66"/>
      <c r="M66" s="66"/>
      <c r="N66" s="66"/>
      <c r="O66" s="66"/>
      <c r="P66" s="66"/>
      <c r="Q66" s="66"/>
      <c r="R66" s="66"/>
      <c r="S66" s="31"/>
    </row>
    <row r="67" spans="1:19" ht="15" hidden="1" customHeight="1" x14ac:dyDescent="0.35">
      <c r="A67" s="570"/>
      <c r="B67" s="568" t="str">
        <f>'B. SOW'!A168</f>
        <v xml:space="preserve">6) </v>
      </c>
      <c r="C67" s="568"/>
      <c r="D67" s="568"/>
      <c r="E67" s="568"/>
      <c r="F67" s="568"/>
      <c r="G67" s="68"/>
      <c r="H67" s="66"/>
      <c r="I67" s="66"/>
      <c r="J67" s="66"/>
      <c r="K67" s="66"/>
      <c r="L67" s="66"/>
      <c r="M67" s="66"/>
      <c r="N67" s="66"/>
      <c r="O67" s="66"/>
      <c r="P67" s="66"/>
      <c r="Q67" s="66"/>
      <c r="R67" s="66"/>
      <c r="S67" s="31"/>
    </row>
    <row r="68" spans="1:19" ht="15" hidden="1" customHeight="1" x14ac:dyDescent="0.35">
      <c r="A68" s="570"/>
      <c r="B68" s="568" t="str">
        <f>'B. SOW'!A169</f>
        <v xml:space="preserve">7) </v>
      </c>
      <c r="C68" s="568"/>
      <c r="D68" s="568"/>
      <c r="E68" s="568"/>
      <c r="F68" s="568"/>
      <c r="G68" s="68"/>
      <c r="H68" s="66"/>
      <c r="I68" s="66"/>
      <c r="J68" s="66"/>
      <c r="K68" s="66"/>
      <c r="L68" s="66"/>
      <c r="M68" s="66"/>
      <c r="N68" s="66"/>
      <c r="O68" s="66"/>
      <c r="P68" s="66"/>
      <c r="Q68" s="66"/>
      <c r="R68" s="66"/>
      <c r="S68" s="31"/>
    </row>
    <row r="69" spans="1:19" ht="15" hidden="1" customHeight="1" x14ac:dyDescent="0.35">
      <c r="A69" s="570"/>
      <c r="B69" s="568" t="str">
        <f>'B. SOW'!A170</f>
        <v xml:space="preserve">8) </v>
      </c>
      <c r="C69" s="568"/>
      <c r="D69" s="568"/>
      <c r="E69" s="568"/>
      <c r="F69" s="568"/>
      <c r="G69" s="68"/>
      <c r="H69" s="66"/>
      <c r="I69" s="66"/>
      <c r="J69" s="66"/>
      <c r="K69" s="66"/>
      <c r="L69" s="66"/>
      <c r="M69" s="66"/>
      <c r="N69" s="66"/>
      <c r="O69" s="66"/>
      <c r="P69" s="66"/>
      <c r="Q69" s="66"/>
      <c r="R69" s="66"/>
      <c r="S69" s="31"/>
    </row>
    <row r="70" spans="1:19" ht="15" hidden="1" customHeight="1" x14ac:dyDescent="0.35">
      <c r="A70" s="570"/>
      <c r="B70" s="568" t="str">
        <f>'B. SOW'!A171</f>
        <v xml:space="preserve">9) </v>
      </c>
      <c r="C70" s="568"/>
      <c r="D70" s="568"/>
      <c r="E70" s="568"/>
      <c r="F70" s="568"/>
      <c r="G70" s="68"/>
      <c r="H70" s="66"/>
      <c r="I70" s="66"/>
      <c r="J70" s="66"/>
      <c r="K70" s="66"/>
      <c r="L70" s="66"/>
      <c r="M70" s="66"/>
      <c r="N70" s="66"/>
      <c r="O70" s="66"/>
      <c r="P70" s="66"/>
      <c r="Q70" s="66"/>
      <c r="R70" s="66"/>
      <c r="S70" s="31"/>
    </row>
    <row r="71" spans="1:19" ht="15" hidden="1" customHeight="1" x14ac:dyDescent="0.35">
      <c r="A71" s="570"/>
      <c r="B71" s="568" t="str">
        <f>'B. SOW'!A172</f>
        <v xml:space="preserve">10) </v>
      </c>
      <c r="C71" s="568"/>
      <c r="D71" s="568"/>
      <c r="E71" s="568"/>
      <c r="F71" s="568"/>
      <c r="G71" s="68"/>
      <c r="H71" s="66"/>
      <c r="I71" s="66"/>
      <c r="J71" s="66"/>
      <c r="K71" s="66"/>
      <c r="L71" s="66"/>
      <c r="M71" s="66"/>
      <c r="N71" s="66"/>
      <c r="O71" s="66"/>
      <c r="P71" s="66"/>
      <c r="Q71" s="66"/>
      <c r="R71" s="66"/>
      <c r="S71" s="31"/>
    </row>
    <row r="72" spans="1:19" ht="15" hidden="1" customHeight="1" x14ac:dyDescent="0.35">
      <c r="A72" s="570"/>
      <c r="B72" s="568" t="str">
        <f>'B. SOW'!A173</f>
        <v xml:space="preserve">11) </v>
      </c>
      <c r="C72" s="568"/>
      <c r="D72" s="568"/>
      <c r="E72" s="568"/>
      <c r="F72" s="568"/>
      <c r="G72" s="68"/>
      <c r="H72" s="66"/>
      <c r="I72" s="66"/>
      <c r="J72" s="66"/>
      <c r="K72" s="66"/>
      <c r="L72" s="66"/>
      <c r="M72" s="66"/>
      <c r="N72" s="66"/>
      <c r="O72" s="66"/>
      <c r="P72" s="66"/>
      <c r="Q72" s="66"/>
      <c r="R72" s="66"/>
      <c r="S72" s="31"/>
    </row>
    <row r="73" spans="1:19" ht="15" hidden="1" customHeight="1" x14ac:dyDescent="0.35">
      <c r="A73" s="570"/>
      <c r="B73" s="568" t="str">
        <f>'B. SOW'!A174</f>
        <v xml:space="preserve">12) </v>
      </c>
      <c r="C73" s="568"/>
      <c r="D73" s="568"/>
      <c r="E73" s="568"/>
      <c r="F73" s="568"/>
      <c r="G73" s="68"/>
      <c r="H73" s="66"/>
      <c r="I73" s="66"/>
      <c r="J73" s="66"/>
      <c r="K73" s="66"/>
      <c r="L73" s="66"/>
      <c r="M73" s="66"/>
      <c r="N73" s="66"/>
      <c r="O73" s="66"/>
      <c r="P73" s="66"/>
      <c r="Q73" s="66"/>
      <c r="R73" s="66"/>
      <c r="S73" s="31"/>
    </row>
    <row r="74" spans="1:19" ht="15" hidden="1" customHeight="1" x14ac:dyDescent="0.35">
      <c r="A74" s="64" t="s">
        <v>116</v>
      </c>
      <c r="B74" s="569" t="str">
        <f>'B. SOW'!S177</f>
        <v>Sixth Reporting Period</v>
      </c>
      <c r="C74" s="569"/>
      <c r="D74" s="569"/>
      <c r="E74" s="569"/>
      <c r="F74" s="569"/>
      <c r="G74" s="65"/>
      <c r="H74" s="66"/>
      <c r="I74" s="66"/>
      <c r="J74" s="66"/>
      <c r="K74" s="66"/>
      <c r="L74" s="66"/>
      <c r="M74" s="66"/>
      <c r="N74" s="66"/>
      <c r="O74" s="66"/>
      <c r="P74" s="66"/>
      <c r="Q74" s="66"/>
      <c r="R74" s="66"/>
      <c r="S74" s="31"/>
    </row>
    <row r="75" spans="1:19" ht="15" hidden="1" customHeight="1" x14ac:dyDescent="0.35">
      <c r="A75" s="570" t="s">
        <v>136</v>
      </c>
      <c r="B75" s="568" t="str">
        <f>'B. SOW'!A196</f>
        <v xml:space="preserve">1) </v>
      </c>
      <c r="C75" s="568"/>
      <c r="D75" s="568"/>
      <c r="E75" s="568"/>
      <c r="F75" s="568"/>
      <c r="G75" s="67"/>
      <c r="H75" s="66"/>
      <c r="I75" s="66"/>
      <c r="J75" s="66"/>
      <c r="K75" s="66"/>
      <c r="L75" s="66"/>
      <c r="M75" s="66"/>
      <c r="N75" s="66"/>
      <c r="O75" s="66"/>
      <c r="P75" s="66"/>
      <c r="Q75" s="66"/>
      <c r="R75" s="66"/>
      <c r="S75" s="31"/>
    </row>
    <row r="76" spans="1:19" ht="15" hidden="1" customHeight="1" x14ac:dyDescent="0.35">
      <c r="A76" s="570"/>
      <c r="B76" s="568" t="str">
        <f>'B. SOW'!A197</f>
        <v xml:space="preserve">2) </v>
      </c>
      <c r="C76" s="568"/>
      <c r="D76" s="568"/>
      <c r="E76" s="568"/>
      <c r="F76" s="568"/>
      <c r="G76" s="68"/>
      <c r="H76" s="66"/>
      <c r="I76" s="66"/>
      <c r="J76" s="66"/>
      <c r="K76" s="66"/>
      <c r="L76" s="66"/>
      <c r="M76" s="66"/>
      <c r="N76" s="66"/>
      <c r="O76" s="66"/>
      <c r="P76" s="66"/>
      <c r="Q76" s="66"/>
      <c r="R76" s="66"/>
      <c r="S76" s="31"/>
    </row>
    <row r="77" spans="1:19" ht="15" hidden="1" customHeight="1" x14ac:dyDescent="0.35">
      <c r="A77" s="570"/>
      <c r="B77" s="568" t="str">
        <f>'B. SOW'!A198</f>
        <v xml:space="preserve">3) </v>
      </c>
      <c r="C77" s="568"/>
      <c r="D77" s="568"/>
      <c r="E77" s="568"/>
      <c r="F77" s="568"/>
      <c r="G77" s="68"/>
      <c r="H77" s="66"/>
      <c r="I77" s="66"/>
      <c r="J77" s="66"/>
      <c r="K77" s="66"/>
      <c r="L77" s="66"/>
      <c r="M77" s="66"/>
      <c r="N77" s="66"/>
      <c r="O77" s="66"/>
      <c r="P77" s="66"/>
      <c r="Q77" s="66"/>
      <c r="R77" s="66"/>
      <c r="S77" s="31"/>
    </row>
    <row r="78" spans="1:19" ht="15" hidden="1" customHeight="1" x14ac:dyDescent="0.35">
      <c r="A78" s="570"/>
      <c r="B78" s="568" t="str">
        <f>'B. SOW'!A199</f>
        <v xml:space="preserve">4) </v>
      </c>
      <c r="C78" s="568"/>
      <c r="D78" s="568"/>
      <c r="E78" s="568"/>
      <c r="F78" s="568"/>
      <c r="G78" s="68"/>
      <c r="H78" s="66"/>
      <c r="I78" s="66"/>
      <c r="J78" s="66"/>
      <c r="K78" s="66"/>
      <c r="L78" s="66"/>
      <c r="M78" s="66"/>
      <c r="N78" s="66"/>
      <c r="O78" s="66"/>
      <c r="P78" s="66"/>
      <c r="Q78" s="66"/>
      <c r="R78" s="66"/>
      <c r="S78" s="31"/>
    </row>
    <row r="79" spans="1:19" ht="15" hidden="1" customHeight="1" x14ac:dyDescent="0.35">
      <c r="A79" s="570"/>
      <c r="B79" s="568" t="str">
        <f>'B. SOW'!A200</f>
        <v xml:space="preserve">5) </v>
      </c>
      <c r="C79" s="568"/>
      <c r="D79" s="568"/>
      <c r="E79" s="568"/>
      <c r="F79" s="568"/>
      <c r="G79" s="68"/>
      <c r="H79" s="66"/>
      <c r="I79" s="66"/>
      <c r="J79" s="66"/>
      <c r="K79" s="66"/>
      <c r="L79" s="66"/>
      <c r="M79" s="66"/>
      <c r="N79" s="66"/>
      <c r="O79" s="66"/>
      <c r="P79" s="66"/>
      <c r="Q79" s="66"/>
      <c r="R79" s="66"/>
      <c r="S79" s="31"/>
    </row>
    <row r="80" spans="1:19" ht="15" hidden="1" customHeight="1" x14ac:dyDescent="0.35">
      <c r="A80" s="570"/>
      <c r="B80" s="568" t="str">
        <f>'B. SOW'!A201</f>
        <v xml:space="preserve">6) </v>
      </c>
      <c r="C80" s="568"/>
      <c r="D80" s="568"/>
      <c r="E80" s="568"/>
      <c r="F80" s="568"/>
      <c r="G80" s="68"/>
      <c r="H80" s="66"/>
      <c r="I80" s="66"/>
      <c r="J80" s="66"/>
      <c r="K80" s="66"/>
      <c r="L80" s="66"/>
      <c r="M80" s="66"/>
      <c r="N80" s="66"/>
      <c r="O80" s="66"/>
      <c r="P80" s="66"/>
      <c r="Q80" s="66"/>
      <c r="R80" s="66"/>
      <c r="S80" s="31"/>
    </row>
    <row r="81" spans="1:19" ht="15" hidden="1" customHeight="1" x14ac:dyDescent="0.35">
      <c r="A81" s="570"/>
      <c r="B81" s="568" t="str">
        <f>'B. SOW'!A202</f>
        <v xml:space="preserve">7) </v>
      </c>
      <c r="C81" s="568"/>
      <c r="D81" s="568"/>
      <c r="E81" s="568"/>
      <c r="F81" s="568"/>
      <c r="G81" s="68"/>
      <c r="H81" s="66"/>
      <c r="I81" s="66"/>
      <c r="J81" s="66"/>
      <c r="K81" s="66"/>
      <c r="L81" s="66"/>
      <c r="M81" s="66"/>
      <c r="N81" s="66"/>
      <c r="O81" s="66"/>
      <c r="P81" s="66"/>
      <c r="Q81" s="66"/>
      <c r="R81" s="66"/>
      <c r="S81" s="31"/>
    </row>
    <row r="82" spans="1:19" ht="15" hidden="1" customHeight="1" x14ac:dyDescent="0.35">
      <c r="A82" s="570"/>
      <c r="B82" s="568" t="str">
        <f>'B. SOW'!A203</f>
        <v xml:space="preserve">8) </v>
      </c>
      <c r="C82" s="568"/>
      <c r="D82" s="568"/>
      <c r="E82" s="568"/>
      <c r="F82" s="568"/>
      <c r="G82" s="68"/>
      <c r="H82" s="66"/>
      <c r="I82" s="66"/>
      <c r="J82" s="66"/>
      <c r="K82" s="66"/>
      <c r="L82" s="66"/>
      <c r="M82" s="66"/>
      <c r="N82" s="66"/>
      <c r="O82" s="66"/>
      <c r="P82" s="66"/>
      <c r="Q82" s="66"/>
      <c r="R82" s="66"/>
      <c r="S82" s="31"/>
    </row>
    <row r="83" spans="1:19" ht="15" hidden="1" customHeight="1" x14ac:dyDescent="0.35">
      <c r="A83" s="570"/>
      <c r="B83" s="568" t="str">
        <f>'B. SOW'!A204</f>
        <v xml:space="preserve">9) </v>
      </c>
      <c r="C83" s="568"/>
      <c r="D83" s="568"/>
      <c r="E83" s="568"/>
      <c r="F83" s="568"/>
      <c r="G83" s="68"/>
      <c r="H83" s="66"/>
      <c r="I83" s="66"/>
      <c r="J83" s="66"/>
      <c r="K83" s="66"/>
      <c r="L83" s="66"/>
      <c r="M83" s="66"/>
      <c r="N83" s="66"/>
      <c r="O83" s="66"/>
      <c r="P83" s="66"/>
      <c r="Q83" s="66"/>
      <c r="R83" s="66"/>
      <c r="S83" s="31"/>
    </row>
    <row r="84" spans="1:19" ht="15" hidden="1" customHeight="1" x14ac:dyDescent="0.35">
      <c r="A84" s="570"/>
      <c r="B84" s="568" t="str">
        <f>'B. SOW'!A205</f>
        <v xml:space="preserve">10) </v>
      </c>
      <c r="C84" s="568"/>
      <c r="D84" s="568"/>
      <c r="E84" s="568"/>
      <c r="F84" s="568"/>
      <c r="G84" s="68"/>
      <c r="H84" s="66"/>
      <c r="I84" s="66"/>
      <c r="J84" s="66"/>
      <c r="K84" s="66"/>
      <c r="L84" s="66"/>
      <c r="M84" s="66"/>
      <c r="N84" s="66"/>
      <c r="O84" s="66"/>
      <c r="P84" s="66"/>
      <c r="Q84" s="66"/>
      <c r="R84" s="66"/>
      <c r="S84" s="31"/>
    </row>
    <row r="85" spans="1:19" ht="15" hidden="1" customHeight="1" x14ac:dyDescent="0.35">
      <c r="A85" s="570"/>
      <c r="B85" s="568" t="str">
        <f>'B. SOW'!A206</f>
        <v xml:space="preserve">11) </v>
      </c>
      <c r="C85" s="568"/>
      <c r="D85" s="568"/>
      <c r="E85" s="568"/>
      <c r="F85" s="568"/>
      <c r="G85" s="68"/>
      <c r="H85" s="66"/>
      <c r="I85" s="66"/>
      <c r="J85" s="66"/>
      <c r="K85" s="66"/>
      <c r="L85" s="66"/>
      <c r="M85" s="66"/>
      <c r="N85" s="66"/>
      <c r="O85" s="66"/>
      <c r="P85" s="66"/>
      <c r="Q85" s="66"/>
      <c r="R85" s="66"/>
      <c r="S85" s="31"/>
    </row>
    <row r="86" spans="1:19" ht="15" hidden="1" customHeight="1" x14ac:dyDescent="0.35">
      <c r="A86" s="570"/>
      <c r="B86" s="568" t="str">
        <f>'B. SOW'!A207</f>
        <v xml:space="preserve">12) </v>
      </c>
      <c r="C86" s="568"/>
      <c r="D86" s="568"/>
      <c r="E86" s="568"/>
      <c r="F86" s="568"/>
      <c r="G86" s="68"/>
      <c r="H86" s="66"/>
      <c r="I86" s="66"/>
      <c r="J86" s="66"/>
      <c r="K86" s="66"/>
      <c r="L86" s="66"/>
      <c r="M86" s="66"/>
      <c r="N86" s="66"/>
      <c r="O86" s="66"/>
      <c r="P86" s="66"/>
      <c r="Q86" s="66"/>
      <c r="R86" s="66"/>
      <c r="S86" s="31"/>
    </row>
    <row r="87" spans="1:19" ht="15" hidden="1" customHeight="1" x14ac:dyDescent="0.35">
      <c r="A87" s="64" t="s">
        <v>118</v>
      </c>
      <c r="B87" s="569" t="str">
        <f>'B. SOW'!S210</f>
        <v>Seventh Reporting Period</v>
      </c>
      <c r="C87" s="569"/>
      <c r="D87" s="569"/>
      <c r="E87" s="569"/>
      <c r="F87" s="569"/>
      <c r="G87" s="68"/>
      <c r="H87" s="66"/>
      <c r="I87" s="66"/>
      <c r="J87" s="66"/>
      <c r="K87" s="66"/>
      <c r="L87" s="66"/>
      <c r="M87" s="66"/>
      <c r="N87" s="66"/>
      <c r="O87" s="66"/>
      <c r="P87" s="66"/>
      <c r="Q87" s="66"/>
      <c r="R87" s="66"/>
      <c r="S87" s="31"/>
    </row>
    <row r="88" spans="1:19" ht="15" hidden="1" customHeight="1" x14ac:dyDescent="0.35">
      <c r="A88" s="570" t="s">
        <v>136</v>
      </c>
      <c r="B88" s="568" t="str">
        <f>'B. SOW'!A229</f>
        <v xml:space="preserve">1) </v>
      </c>
      <c r="C88" s="568"/>
      <c r="D88" s="568"/>
      <c r="E88" s="568"/>
      <c r="F88" s="568"/>
      <c r="G88" s="68"/>
      <c r="H88" s="66"/>
      <c r="I88" s="66"/>
      <c r="J88" s="66"/>
      <c r="K88" s="66"/>
      <c r="L88" s="66"/>
      <c r="M88" s="66"/>
      <c r="N88" s="66"/>
      <c r="O88" s="66"/>
      <c r="P88" s="66"/>
      <c r="Q88" s="66"/>
      <c r="R88" s="66"/>
      <c r="S88" s="31"/>
    </row>
    <row r="89" spans="1:19" ht="15" hidden="1" customHeight="1" x14ac:dyDescent="0.35">
      <c r="A89" s="570"/>
      <c r="B89" s="568" t="str">
        <f>'B. SOW'!A230</f>
        <v xml:space="preserve">2) </v>
      </c>
      <c r="C89" s="568"/>
      <c r="D89" s="568"/>
      <c r="E89" s="568"/>
      <c r="F89" s="568"/>
      <c r="G89" s="68"/>
      <c r="H89" s="66"/>
      <c r="I89" s="66"/>
      <c r="J89" s="66"/>
      <c r="K89" s="66"/>
      <c r="L89" s="66"/>
      <c r="M89" s="66"/>
      <c r="N89" s="66"/>
      <c r="O89" s="66"/>
      <c r="P89" s="66"/>
      <c r="Q89" s="66"/>
      <c r="R89" s="66"/>
      <c r="S89" s="31"/>
    </row>
    <row r="90" spans="1:19" ht="15" hidden="1" customHeight="1" x14ac:dyDescent="0.35">
      <c r="A90" s="570"/>
      <c r="B90" s="568" t="str">
        <f>'B. SOW'!A231</f>
        <v xml:space="preserve">3) </v>
      </c>
      <c r="C90" s="568"/>
      <c r="D90" s="568"/>
      <c r="E90" s="568"/>
      <c r="F90" s="568"/>
      <c r="G90" s="68"/>
      <c r="H90" s="66"/>
      <c r="I90" s="66"/>
      <c r="J90" s="66"/>
      <c r="K90" s="66"/>
      <c r="L90" s="66"/>
      <c r="M90" s="66"/>
      <c r="N90" s="66"/>
      <c r="O90" s="66"/>
      <c r="P90" s="66"/>
      <c r="Q90" s="66"/>
      <c r="R90" s="66"/>
      <c r="S90" s="31"/>
    </row>
    <row r="91" spans="1:19" ht="15" hidden="1" customHeight="1" x14ac:dyDescent="0.35">
      <c r="A91" s="570"/>
      <c r="B91" s="568" t="str">
        <f>'B. SOW'!A232</f>
        <v xml:space="preserve">4) </v>
      </c>
      <c r="C91" s="568"/>
      <c r="D91" s="568"/>
      <c r="E91" s="568"/>
      <c r="F91" s="568"/>
      <c r="G91" s="68"/>
      <c r="H91" s="66"/>
      <c r="I91" s="66"/>
      <c r="J91" s="66"/>
      <c r="K91" s="66"/>
      <c r="L91" s="66"/>
      <c r="M91" s="66"/>
      <c r="N91" s="66"/>
      <c r="O91" s="66"/>
      <c r="P91" s="66"/>
      <c r="Q91" s="66"/>
      <c r="R91" s="66"/>
      <c r="S91" s="31"/>
    </row>
    <row r="92" spans="1:19" ht="15" hidden="1" customHeight="1" x14ac:dyDescent="0.35">
      <c r="A92" s="570"/>
      <c r="B92" s="568" t="str">
        <f>'B. SOW'!A233</f>
        <v xml:space="preserve">5) </v>
      </c>
      <c r="C92" s="568"/>
      <c r="D92" s="568"/>
      <c r="E92" s="568"/>
      <c r="F92" s="568"/>
      <c r="G92" s="68"/>
      <c r="H92" s="66"/>
      <c r="I92" s="66"/>
      <c r="J92" s="66"/>
      <c r="K92" s="66"/>
      <c r="L92" s="66"/>
      <c r="M92" s="66"/>
      <c r="N92" s="66"/>
      <c r="O92" s="66"/>
      <c r="P92" s="66"/>
      <c r="Q92" s="66"/>
      <c r="R92" s="66"/>
      <c r="S92" s="31"/>
    </row>
    <row r="93" spans="1:19" ht="15" hidden="1" customHeight="1" x14ac:dyDescent="0.35">
      <c r="A93" s="570"/>
      <c r="B93" s="568" t="str">
        <f>'B. SOW'!A234</f>
        <v xml:space="preserve">6) </v>
      </c>
      <c r="C93" s="568"/>
      <c r="D93" s="568"/>
      <c r="E93" s="568"/>
      <c r="F93" s="568"/>
      <c r="G93" s="68"/>
      <c r="H93" s="66"/>
      <c r="I93" s="66"/>
      <c r="J93" s="66"/>
      <c r="K93" s="66"/>
      <c r="L93" s="66"/>
      <c r="M93" s="66"/>
      <c r="N93" s="66"/>
      <c r="O93" s="66"/>
      <c r="P93" s="66"/>
      <c r="Q93" s="66"/>
      <c r="R93" s="66"/>
      <c r="S93" s="31"/>
    </row>
    <row r="94" spans="1:19" ht="15" hidden="1" customHeight="1" x14ac:dyDescent="0.35">
      <c r="A94" s="570"/>
      <c r="B94" s="568" t="str">
        <f>'B. SOW'!A235</f>
        <v xml:space="preserve">7) </v>
      </c>
      <c r="C94" s="568"/>
      <c r="D94" s="568"/>
      <c r="E94" s="568"/>
      <c r="F94" s="568"/>
      <c r="G94" s="68"/>
      <c r="H94" s="66"/>
      <c r="I94" s="66"/>
      <c r="J94" s="66"/>
      <c r="K94" s="66"/>
      <c r="L94" s="66"/>
      <c r="M94" s="66"/>
      <c r="N94" s="66"/>
      <c r="O94" s="66"/>
      <c r="P94" s="66"/>
      <c r="Q94" s="66"/>
      <c r="R94" s="66"/>
      <c r="S94" s="31"/>
    </row>
    <row r="95" spans="1:19" ht="15" hidden="1" customHeight="1" x14ac:dyDescent="0.35">
      <c r="A95" s="570"/>
      <c r="B95" s="568" t="str">
        <f>'B. SOW'!A236</f>
        <v xml:space="preserve">8) </v>
      </c>
      <c r="C95" s="568"/>
      <c r="D95" s="568"/>
      <c r="E95" s="568"/>
      <c r="F95" s="568"/>
      <c r="G95" s="68"/>
      <c r="H95" s="66"/>
      <c r="I95" s="66"/>
      <c r="J95" s="66"/>
      <c r="K95" s="66"/>
      <c r="L95" s="66"/>
      <c r="M95" s="66"/>
      <c r="N95" s="66"/>
      <c r="O95" s="66"/>
      <c r="P95" s="66"/>
      <c r="Q95" s="66"/>
      <c r="R95" s="66"/>
      <c r="S95" s="31"/>
    </row>
    <row r="96" spans="1:19" ht="15" hidden="1" customHeight="1" x14ac:dyDescent="0.35">
      <c r="A96" s="570"/>
      <c r="B96" s="568" t="str">
        <f>'B. SOW'!A237</f>
        <v xml:space="preserve">9) </v>
      </c>
      <c r="C96" s="568"/>
      <c r="D96" s="568"/>
      <c r="E96" s="568"/>
      <c r="F96" s="568"/>
      <c r="G96" s="68"/>
      <c r="H96" s="66"/>
      <c r="I96" s="66"/>
      <c r="J96" s="66"/>
      <c r="K96" s="66"/>
      <c r="L96" s="66"/>
      <c r="M96" s="66"/>
      <c r="N96" s="66"/>
      <c r="O96" s="66"/>
      <c r="P96" s="66"/>
      <c r="Q96" s="66"/>
      <c r="R96" s="66"/>
      <c r="S96" s="31"/>
    </row>
    <row r="97" spans="1:19" ht="15" hidden="1" customHeight="1" x14ac:dyDescent="0.35">
      <c r="A97" s="570"/>
      <c r="B97" s="568" t="str">
        <f>'B. SOW'!A238</f>
        <v xml:space="preserve">10) </v>
      </c>
      <c r="C97" s="568"/>
      <c r="D97" s="568"/>
      <c r="E97" s="568"/>
      <c r="F97" s="568"/>
      <c r="G97" s="68"/>
      <c r="H97" s="66"/>
      <c r="I97" s="66"/>
      <c r="J97" s="66"/>
      <c r="K97" s="66"/>
      <c r="L97" s="66"/>
      <c r="M97" s="66"/>
      <c r="N97" s="66"/>
      <c r="O97" s="66"/>
      <c r="P97" s="66"/>
      <c r="Q97" s="66"/>
      <c r="R97" s="66"/>
      <c r="S97" s="31"/>
    </row>
    <row r="98" spans="1:19" ht="15" hidden="1" customHeight="1" x14ac:dyDescent="0.35">
      <c r="A98" s="570"/>
      <c r="B98" s="568" t="str">
        <f>'B. SOW'!A239</f>
        <v xml:space="preserve">11) </v>
      </c>
      <c r="C98" s="568"/>
      <c r="D98" s="568"/>
      <c r="E98" s="568"/>
      <c r="F98" s="568"/>
      <c r="G98" s="68"/>
      <c r="H98" s="66"/>
      <c r="I98" s="66"/>
      <c r="J98" s="66"/>
      <c r="K98" s="66"/>
      <c r="L98" s="66"/>
      <c r="M98" s="66"/>
      <c r="N98" s="66"/>
      <c r="O98" s="66"/>
      <c r="P98" s="66"/>
      <c r="Q98" s="66"/>
      <c r="R98" s="66"/>
      <c r="S98" s="31"/>
    </row>
    <row r="99" spans="1:19" ht="15" hidden="1" customHeight="1" x14ac:dyDescent="0.35">
      <c r="A99" s="570"/>
      <c r="B99" s="568" t="str">
        <f>'B. SOW'!A240</f>
        <v xml:space="preserve">12) </v>
      </c>
      <c r="C99" s="568"/>
      <c r="D99" s="568"/>
      <c r="E99" s="568"/>
      <c r="F99" s="568"/>
      <c r="G99" s="68"/>
      <c r="H99" s="66"/>
      <c r="I99" s="66"/>
      <c r="J99" s="66"/>
      <c r="K99" s="66"/>
      <c r="L99" s="66"/>
      <c r="M99" s="66"/>
      <c r="N99" s="66"/>
      <c r="O99" s="66"/>
      <c r="P99" s="66"/>
      <c r="Q99" s="66"/>
      <c r="R99" s="66"/>
      <c r="S99" s="31"/>
    </row>
    <row r="100" spans="1:19" ht="15" hidden="1" customHeight="1" x14ac:dyDescent="0.35">
      <c r="A100" s="64" t="s">
        <v>120</v>
      </c>
      <c r="B100" s="569" t="str">
        <f>'B. SOW'!S243</f>
        <v>Eighth Reporting Period</v>
      </c>
      <c r="C100" s="569"/>
      <c r="D100" s="569"/>
      <c r="E100" s="569"/>
      <c r="F100" s="569"/>
      <c r="G100" s="68"/>
      <c r="H100" s="66"/>
      <c r="I100" s="66"/>
      <c r="J100" s="66"/>
      <c r="K100" s="66"/>
      <c r="L100" s="66"/>
      <c r="M100" s="66"/>
      <c r="N100" s="66"/>
      <c r="O100" s="66"/>
      <c r="P100" s="66"/>
      <c r="Q100" s="66"/>
      <c r="R100" s="66"/>
      <c r="S100" s="31"/>
    </row>
    <row r="101" spans="1:19" ht="15" hidden="1" customHeight="1" x14ac:dyDescent="0.35">
      <c r="A101" s="570" t="s">
        <v>136</v>
      </c>
      <c r="B101" s="568" t="str">
        <f>'B. SOW'!A262</f>
        <v xml:space="preserve">1) </v>
      </c>
      <c r="C101" s="568"/>
      <c r="D101" s="568"/>
      <c r="E101" s="568"/>
      <c r="F101" s="568"/>
      <c r="G101" s="68"/>
      <c r="H101" s="66"/>
      <c r="I101" s="66"/>
      <c r="J101" s="66"/>
      <c r="K101" s="66"/>
      <c r="L101" s="66"/>
      <c r="M101" s="66"/>
      <c r="N101" s="66"/>
      <c r="O101" s="66"/>
      <c r="P101" s="66"/>
      <c r="Q101" s="66"/>
      <c r="R101" s="66"/>
      <c r="S101" s="31"/>
    </row>
    <row r="102" spans="1:19" ht="15" hidden="1" customHeight="1" x14ac:dyDescent="0.35">
      <c r="A102" s="570"/>
      <c r="B102" s="568" t="str">
        <f>'B. SOW'!A263</f>
        <v xml:space="preserve">2) </v>
      </c>
      <c r="C102" s="568"/>
      <c r="D102" s="568"/>
      <c r="E102" s="568"/>
      <c r="F102" s="568"/>
      <c r="G102" s="68"/>
      <c r="H102" s="66"/>
      <c r="I102" s="66"/>
      <c r="J102" s="66"/>
      <c r="K102" s="66"/>
      <c r="L102" s="66"/>
      <c r="M102" s="66"/>
      <c r="N102" s="66"/>
      <c r="O102" s="66"/>
      <c r="P102" s="66"/>
      <c r="Q102" s="66"/>
      <c r="R102" s="66"/>
      <c r="S102" s="31"/>
    </row>
    <row r="103" spans="1:19" ht="15" hidden="1" customHeight="1" x14ac:dyDescent="0.35">
      <c r="A103" s="570"/>
      <c r="B103" s="568" t="str">
        <f>'B. SOW'!A264</f>
        <v xml:space="preserve">3) </v>
      </c>
      <c r="C103" s="568"/>
      <c r="D103" s="568"/>
      <c r="E103" s="568"/>
      <c r="F103" s="568"/>
      <c r="G103" s="68"/>
      <c r="H103" s="66"/>
      <c r="I103" s="66"/>
      <c r="J103" s="66"/>
      <c r="K103" s="66"/>
      <c r="L103" s="66"/>
      <c r="M103" s="66"/>
      <c r="N103" s="66"/>
      <c r="O103" s="66"/>
      <c r="P103" s="66"/>
      <c r="Q103" s="66"/>
      <c r="R103" s="66"/>
      <c r="S103" s="31"/>
    </row>
    <row r="104" spans="1:19" ht="15" hidden="1" customHeight="1" x14ac:dyDescent="0.35">
      <c r="A104" s="570"/>
      <c r="B104" s="568" t="str">
        <f>'B. SOW'!A265</f>
        <v xml:space="preserve">4) </v>
      </c>
      <c r="C104" s="568"/>
      <c r="D104" s="568"/>
      <c r="E104" s="568"/>
      <c r="F104" s="568"/>
      <c r="G104" s="68"/>
      <c r="H104" s="66"/>
      <c r="I104" s="66"/>
      <c r="J104" s="66"/>
      <c r="K104" s="66"/>
      <c r="L104" s="66"/>
      <c r="M104" s="66"/>
      <c r="N104" s="66"/>
      <c r="O104" s="66"/>
      <c r="P104" s="66"/>
      <c r="Q104" s="66"/>
      <c r="R104" s="66"/>
      <c r="S104" s="31"/>
    </row>
    <row r="105" spans="1:19" ht="15" hidden="1" customHeight="1" x14ac:dyDescent="0.35">
      <c r="A105" s="570"/>
      <c r="B105" s="568" t="str">
        <f>'B. SOW'!A266</f>
        <v xml:space="preserve">5) </v>
      </c>
      <c r="C105" s="568"/>
      <c r="D105" s="568"/>
      <c r="E105" s="568"/>
      <c r="F105" s="568"/>
      <c r="G105" s="68"/>
      <c r="H105" s="66"/>
      <c r="I105" s="66"/>
      <c r="J105" s="66"/>
      <c r="K105" s="66"/>
      <c r="L105" s="66"/>
      <c r="M105" s="66"/>
      <c r="N105" s="66"/>
      <c r="O105" s="66"/>
      <c r="P105" s="66"/>
      <c r="Q105" s="66"/>
      <c r="R105" s="66"/>
      <c r="S105" s="31"/>
    </row>
    <row r="106" spans="1:19" ht="15" hidden="1" customHeight="1" x14ac:dyDescent="0.35">
      <c r="A106" s="570"/>
      <c r="B106" s="568" t="str">
        <f>'B. SOW'!A267</f>
        <v xml:space="preserve">6) </v>
      </c>
      <c r="C106" s="568"/>
      <c r="D106" s="568"/>
      <c r="E106" s="568"/>
      <c r="F106" s="568"/>
      <c r="G106" s="68"/>
      <c r="H106" s="66"/>
      <c r="I106" s="66"/>
      <c r="J106" s="66"/>
      <c r="K106" s="66"/>
      <c r="L106" s="66"/>
      <c r="M106" s="66"/>
      <c r="N106" s="66"/>
      <c r="O106" s="66"/>
      <c r="P106" s="66"/>
      <c r="Q106" s="66"/>
      <c r="R106" s="66"/>
      <c r="S106" s="31"/>
    </row>
    <row r="107" spans="1:19" ht="15" hidden="1" customHeight="1" x14ac:dyDescent="0.35">
      <c r="A107" s="570"/>
      <c r="B107" s="568" t="str">
        <f>'B. SOW'!A268</f>
        <v xml:space="preserve">7) </v>
      </c>
      <c r="C107" s="568"/>
      <c r="D107" s="568"/>
      <c r="E107" s="568"/>
      <c r="F107" s="568"/>
      <c r="G107" s="68"/>
      <c r="H107" s="66"/>
      <c r="I107" s="66"/>
      <c r="J107" s="66"/>
      <c r="K107" s="66"/>
      <c r="L107" s="66"/>
      <c r="M107" s="66"/>
      <c r="N107" s="66"/>
      <c r="O107" s="66"/>
      <c r="P107" s="66"/>
      <c r="Q107" s="66"/>
      <c r="R107" s="66"/>
      <c r="S107" s="31"/>
    </row>
    <row r="108" spans="1:19" ht="15" hidden="1" customHeight="1" x14ac:dyDescent="0.35">
      <c r="A108" s="570"/>
      <c r="B108" s="568" t="str">
        <f>'B. SOW'!A269</f>
        <v xml:space="preserve">8) </v>
      </c>
      <c r="C108" s="568"/>
      <c r="D108" s="568"/>
      <c r="E108" s="568"/>
      <c r="F108" s="568"/>
      <c r="G108" s="68"/>
      <c r="H108" s="66"/>
      <c r="I108" s="66"/>
      <c r="J108" s="66"/>
      <c r="K108" s="66"/>
      <c r="L108" s="66"/>
      <c r="M108" s="66"/>
      <c r="N108" s="66"/>
      <c r="O108" s="66"/>
      <c r="P108" s="66"/>
      <c r="Q108" s="66"/>
      <c r="R108" s="66"/>
      <c r="S108" s="31"/>
    </row>
    <row r="109" spans="1:19" ht="15" hidden="1" customHeight="1" x14ac:dyDescent="0.35">
      <c r="A109" s="570"/>
      <c r="B109" s="568" t="str">
        <f>'B. SOW'!A270</f>
        <v xml:space="preserve">9) </v>
      </c>
      <c r="C109" s="568"/>
      <c r="D109" s="568"/>
      <c r="E109" s="568"/>
      <c r="F109" s="568"/>
      <c r="G109" s="68"/>
      <c r="H109" s="66"/>
      <c r="I109" s="66"/>
      <c r="J109" s="66"/>
      <c r="K109" s="66"/>
      <c r="L109" s="66"/>
      <c r="M109" s="66"/>
      <c r="N109" s="66"/>
      <c r="O109" s="66"/>
      <c r="P109" s="66"/>
      <c r="Q109" s="66"/>
      <c r="R109" s="66"/>
      <c r="S109" s="31"/>
    </row>
    <row r="110" spans="1:19" ht="15" hidden="1" customHeight="1" x14ac:dyDescent="0.35">
      <c r="A110" s="570"/>
      <c r="B110" s="568" t="str">
        <f>'B. SOW'!A271</f>
        <v xml:space="preserve">10) </v>
      </c>
      <c r="C110" s="568"/>
      <c r="D110" s="568"/>
      <c r="E110" s="568"/>
      <c r="F110" s="568"/>
      <c r="G110" s="68"/>
      <c r="H110" s="66"/>
      <c r="I110" s="66"/>
      <c r="J110" s="66"/>
      <c r="K110" s="66"/>
      <c r="L110" s="66"/>
      <c r="M110" s="66"/>
      <c r="N110" s="66"/>
      <c r="O110" s="66"/>
      <c r="P110" s="66"/>
      <c r="Q110" s="66"/>
      <c r="R110" s="66"/>
      <c r="S110" s="31"/>
    </row>
    <row r="111" spans="1:19" ht="15" hidden="1" customHeight="1" x14ac:dyDescent="0.35">
      <c r="A111" s="570"/>
      <c r="B111" s="568" t="str">
        <f>'B. SOW'!A272</f>
        <v xml:space="preserve">11) </v>
      </c>
      <c r="C111" s="568"/>
      <c r="D111" s="568"/>
      <c r="E111" s="568"/>
      <c r="F111" s="568"/>
      <c r="G111" s="68"/>
      <c r="H111" s="66"/>
      <c r="I111" s="66"/>
      <c r="J111" s="66"/>
      <c r="K111" s="66"/>
      <c r="L111" s="66"/>
      <c r="M111" s="66"/>
      <c r="N111" s="66"/>
      <c r="O111" s="66"/>
      <c r="P111" s="66"/>
      <c r="Q111" s="66"/>
      <c r="R111" s="66"/>
      <c r="S111" s="31"/>
    </row>
    <row r="112" spans="1:19" ht="15" hidden="1" customHeight="1" x14ac:dyDescent="0.35">
      <c r="A112" s="570"/>
      <c r="B112" s="568" t="str">
        <f>'B. SOW'!A273</f>
        <v xml:space="preserve">12) </v>
      </c>
      <c r="C112" s="568"/>
      <c r="D112" s="568"/>
      <c r="E112" s="568"/>
      <c r="F112" s="568"/>
      <c r="G112" s="68"/>
      <c r="H112" s="66"/>
      <c r="I112" s="66"/>
      <c r="J112" s="66"/>
      <c r="K112" s="66"/>
      <c r="L112" s="66"/>
      <c r="M112" s="66"/>
      <c r="N112" s="66"/>
      <c r="O112" s="66"/>
      <c r="P112" s="66"/>
      <c r="Q112" s="66"/>
      <c r="R112" s="66"/>
      <c r="S112" s="31"/>
    </row>
    <row r="113" spans="1:19" ht="15" hidden="1" customHeight="1" x14ac:dyDescent="0.35">
      <c r="A113" s="64" t="s">
        <v>122</v>
      </c>
      <c r="B113" s="569" t="str">
        <f>'B. SOW'!S276</f>
        <v>Nineth Reporting Period</v>
      </c>
      <c r="C113" s="569"/>
      <c r="D113" s="569"/>
      <c r="E113" s="569"/>
      <c r="F113" s="569"/>
      <c r="G113" s="68"/>
      <c r="H113" s="66"/>
      <c r="I113" s="66"/>
      <c r="J113" s="66"/>
      <c r="K113" s="66"/>
      <c r="L113" s="66"/>
      <c r="M113" s="66"/>
      <c r="N113" s="66"/>
      <c r="O113" s="66"/>
      <c r="P113" s="66"/>
      <c r="Q113" s="66"/>
      <c r="R113" s="66"/>
      <c r="S113" s="31"/>
    </row>
    <row r="114" spans="1:19" ht="15" hidden="1" customHeight="1" x14ac:dyDescent="0.35">
      <c r="A114" s="570" t="s">
        <v>136</v>
      </c>
      <c r="B114" s="568" t="str">
        <f>'B. SOW'!A295</f>
        <v xml:space="preserve">1) </v>
      </c>
      <c r="C114" s="568"/>
      <c r="D114" s="568"/>
      <c r="E114" s="568"/>
      <c r="F114" s="568"/>
      <c r="G114" s="68"/>
      <c r="H114" s="66"/>
      <c r="I114" s="66"/>
      <c r="J114" s="66"/>
      <c r="K114" s="66"/>
      <c r="L114" s="66"/>
      <c r="M114" s="66"/>
      <c r="N114" s="66"/>
      <c r="O114" s="66"/>
      <c r="P114" s="66"/>
      <c r="Q114" s="66"/>
      <c r="R114" s="66"/>
      <c r="S114" s="31"/>
    </row>
    <row r="115" spans="1:19" ht="15" hidden="1" customHeight="1" x14ac:dyDescent="0.35">
      <c r="A115" s="570"/>
      <c r="B115" s="568" t="str">
        <f>'B. SOW'!A296</f>
        <v xml:space="preserve">2) </v>
      </c>
      <c r="C115" s="568"/>
      <c r="D115" s="568"/>
      <c r="E115" s="568"/>
      <c r="F115" s="568"/>
      <c r="G115" s="68"/>
      <c r="H115" s="66"/>
      <c r="I115" s="66"/>
      <c r="J115" s="66"/>
      <c r="K115" s="66"/>
      <c r="L115" s="66"/>
      <c r="M115" s="66"/>
      <c r="N115" s="66"/>
      <c r="O115" s="66"/>
      <c r="P115" s="66"/>
      <c r="Q115" s="66"/>
      <c r="R115" s="66"/>
      <c r="S115" s="31"/>
    </row>
    <row r="116" spans="1:19" ht="15" hidden="1" customHeight="1" x14ac:dyDescent="0.35">
      <c r="A116" s="570"/>
      <c r="B116" s="568" t="str">
        <f>'B. SOW'!A297</f>
        <v xml:space="preserve">3) </v>
      </c>
      <c r="C116" s="568"/>
      <c r="D116" s="568"/>
      <c r="E116" s="568"/>
      <c r="F116" s="568"/>
      <c r="G116" s="68"/>
      <c r="H116" s="66"/>
      <c r="I116" s="66"/>
      <c r="J116" s="66"/>
      <c r="K116" s="66"/>
      <c r="L116" s="66"/>
      <c r="M116" s="66"/>
      <c r="N116" s="66"/>
      <c r="O116" s="66"/>
      <c r="P116" s="66"/>
      <c r="Q116" s="66"/>
      <c r="R116" s="66"/>
      <c r="S116" s="31"/>
    </row>
    <row r="117" spans="1:19" ht="15" hidden="1" customHeight="1" x14ac:dyDescent="0.35">
      <c r="A117" s="570"/>
      <c r="B117" s="568" t="str">
        <f>'B. SOW'!A298</f>
        <v xml:space="preserve">4) </v>
      </c>
      <c r="C117" s="568"/>
      <c r="D117" s="568"/>
      <c r="E117" s="568"/>
      <c r="F117" s="568"/>
      <c r="G117" s="68"/>
      <c r="H117" s="66"/>
      <c r="I117" s="66"/>
      <c r="J117" s="66"/>
      <c r="K117" s="66"/>
      <c r="L117" s="66"/>
      <c r="M117" s="66"/>
      <c r="N117" s="66"/>
      <c r="O117" s="66"/>
      <c r="P117" s="66"/>
      <c r="Q117" s="66"/>
      <c r="R117" s="66"/>
      <c r="S117" s="31"/>
    </row>
    <row r="118" spans="1:19" ht="15" hidden="1" customHeight="1" x14ac:dyDescent="0.35">
      <c r="A118" s="570"/>
      <c r="B118" s="568" t="str">
        <f>'B. SOW'!A299</f>
        <v xml:space="preserve">5) </v>
      </c>
      <c r="C118" s="568"/>
      <c r="D118" s="568"/>
      <c r="E118" s="568"/>
      <c r="F118" s="568"/>
      <c r="G118" s="68"/>
      <c r="H118" s="66"/>
      <c r="I118" s="66"/>
      <c r="J118" s="66"/>
      <c r="K118" s="66"/>
      <c r="L118" s="66"/>
      <c r="M118" s="66"/>
      <c r="N118" s="66"/>
      <c r="O118" s="66"/>
      <c r="P118" s="66"/>
      <c r="Q118" s="66"/>
      <c r="R118" s="66"/>
      <c r="S118" s="31"/>
    </row>
    <row r="119" spans="1:19" ht="15" hidden="1" customHeight="1" x14ac:dyDescent="0.35">
      <c r="A119" s="570"/>
      <c r="B119" s="568" t="str">
        <f>'B. SOW'!A300</f>
        <v xml:space="preserve">6) </v>
      </c>
      <c r="C119" s="568"/>
      <c r="D119" s="568"/>
      <c r="E119" s="568"/>
      <c r="F119" s="568"/>
      <c r="G119" s="68"/>
      <c r="H119" s="66"/>
      <c r="I119" s="66"/>
      <c r="J119" s="66"/>
      <c r="K119" s="66"/>
      <c r="L119" s="66"/>
      <c r="M119" s="66"/>
      <c r="N119" s="66"/>
      <c r="O119" s="66"/>
      <c r="P119" s="66"/>
      <c r="Q119" s="66"/>
      <c r="R119" s="66"/>
      <c r="S119" s="31"/>
    </row>
    <row r="120" spans="1:19" ht="15" hidden="1" customHeight="1" x14ac:dyDescent="0.35">
      <c r="A120" s="570"/>
      <c r="B120" s="568" t="str">
        <f>'B. SOW'!A301</f>
        <v xml:space="preserve">7) </v>
      </c>
      <c r="C120" s="568"/>
      <c r="D120" s="568"/>
      <c r="E120" s="568"/>
      <c r="F120" s="568"/>
      <c r="G120" s="68"/>
      <c r="H120" s="66"/>
      <c r="I120" s="66"/>
      <c r="J120" s="66"/>
      <c r="K120" s="66"/>
      <c r="L120" s="66"/>
      <c r="M120" s="66"/>
      <c r="N120" s="66"/>
      <c r="O120" s="66"/>
      <c r="P120" s="66"/>
      <c r="Q120" s="66"/>
      <c r="R120" s="66"/>
      <c r="S120" s="31"/>
    </row>
    <row r="121" spans="1:19" ht="15" hidden="1" customHeight="1" x14ac:dyDescent="0.35">
      <c r="A121" s="570"/>
      <c r="B121" s="568" t="str">
        <f>'B. SOW'!A302</f>
        <v xml:space="preserve">8) </v>
      </c>
      <c r="C121" s="568"/>
      <c r="D121" s="568"/>
      <c r="E121" s="568"/>
      <c r="F121" s="568"/>
      <c r="G121" s="68"/>
      <c r="H121" s="66"/>
      <c r="I121" s="66"/>
      <c r="J121" s="66"/>
      <c r="K121" s="66"/>
      <c r="L121" s="66"/>
      <c r="M121" s="66"/>
      <c r="N121" s="66"/>
      <c r="O121" s="66"/>
      <c r="P121" s="66"/>
      <c r="Q121" s="66"/>
      <c r="R121" s="66"/>
      <c r="S121" s="31"/>
    </row>
    <row r="122" spans="1:19" ht="15" hidden="1" customHeight="1" x14ac:dyDescent="0.35">
      <c r="A122" s="570"/>
      <c r="B122" s="568" t="str">
        <f>'B. SOW'!A303</f>
        <v xml:space="preserve">9) </v>
      </c>
      <c r="C122" s="568"/>
      <c r="D122" s="568"/>
      <c r="E122" s="568"/>
      <c r="F122" s="568"/>
      <c r="G122" s="68"/>
      <c r="H122" s="66"/>
      <c r="I122" s="66"/>
      <c r="J122" s="66"/>
      <c r="K122" s="66"/>
      <c r="L122" s="66"/>
      <c r="M122" s="66"/>
      <c r="N122" s="66"/>
      <c r="O122" s="66"/>
      <c r="P122" s="66"/>
      <c r="Q122" s="66"/>
      <c r="R122" s="66"/>
      <c r="S122" s="31"/>
    </row>
    <row r="123" spans="1:19" ht="15" hidden="1" customHeight="1" x14ac:dyDescent="0.35">
      <c r="A123" s="570"/>
      <c r="B123" s="568" t="str">
        <f>'B. SOW'!A304</f>
        <v xml:space="preserve">10) </v>
      </c>
      <c r="C123" s="568"/>
      <c r="D123" s="568"/>
      <c r="E123" s="568"/>
      <c r="F123" s="568"/>
      <c r="G123" s="68"/>
      <c r="H123" s="66"/>
      <c r="I123" s="66"/>
      <c r="J123" s="66"/>
      <c r="K123" s="66"/>
      <c r="L123" s="66"/>
      <c r="M123" s="66"/>
      <c r="N123" s="66"/>
      <c r="O123" s="66"/>
      <c r="P123" s="66"/>
      <c r="Q123" s="66"/>
      <c r="R123" s="66"/>
      <c r="S123" s="31"/>
    </row>
    <row r="124" spans="1:19" ht="15" hidden="1" customHeight="1" x14ac:dyDescent="0.35">
      <c r="A124" s="570"/>
      <c r="B124" s="568" t="str">
        <f>'B. SOW'!A305</f>
        <v xml:space="preserve">11) </v>
      </c>
      <c r="C124" s="568"/>
      <c r="D124" s="568"/>
      <c r="E124" s="568"/>
      <c r="F124" s="568"/>
      <c r="G124" s="68"/>
      <c r="H124" s="66"/>
      <c r="I124" s="66"/>
      <c r="J124" s="66"/>
      <c r="K124" s="66"/>
      <c r="L124" s="66"/>
      <c r="M124" s="66"/>
      <c r="N124" s="66"/>
      <c r="O124" s="66"/>
      <c r="P124" s="66"/>
      <c r="Q124" s="66"/>
      <c r="R124" s="66"/>
      <c r="S124" s="31"/>
    </row>
    <row r="125" spans="1:19" ht="15" hidden="1" customHeight="1" x14ac:dyDescent="0.35">
      <c r="A125" s="570"/>
      <c r="B125" s="568" t="str">
        <f>'B. SOW'!A306</f>
        <v xml:space="preserve">12) </v>
      </c>
      <c r="C125" s="568"/>
      <c r="D125" s="568"/>
      <c r="E125" s="568"/>
      <c r="F125" s="568"/>
      <c r="G125" s="68"/>
      <c r="H125" s="66"/>
      <c r="I125" s="66"/>
      <c r="J125" s="66"/>
      <c r="K125" s="66"/>
      <c r="L125" s="66"/>
      <c r="M125" s="66"/>
      <c r="N125" s="66"/>
      <c r="O125" s="66"/>
      <c r="P125" s="66"/>
      <c r="Q125" s="66"/>
      <c r="R125" s="66"/>
      <c r="S125" s="31"/>
    </row>
    <row r="126" spans="1:19" ht="15" hidden="1" customHeight="1" x14ac:dyDescent="0.35">
      <c r="A126" s="64" t="s">
        <v>124</v>
      </c>
      <c r="B126" s="569" t="str">
        <f>'B. SOW'!S309</f>
        <v>Tenth Reporting Period</v>
      </c>
      <c r="C126" s="569"/>
      <c r="D126" s="569"/>
      <c r="E126" s="569"/>
      <c r="F126" s="569"/>
      <c r="G126" s="68"/>
      <c r="H126" s="66"/>
      <c r="I126" s="66"/>
      <c r="J126" s="66"/>
      <c r="K126" s="66"/>
      <c r="L126" s="66"/>
      <c r="M126" s="66"/>
      <c r="N126" s="66"/>
      <c r="O126" s="66"/>
      <c r="P126" s="66"/>
      <c r="Q126" s="66"/>
      <c r="R126" s="66"/>
      <c r="S126" s="31"/>
    </row>
    <row r="127" spans="1:19" ht="15" hidden="1" customHeight="1" x14ac:dyDescent="0.35">
      <c r="A127" s="570" t="s">
        <v>136</v>
      </c>
      <c r="B127" s="568" t="str">
        <f>'B. SOW'!A328</f>
        <v xml:space="preserve">1) </v>
      </c>
      <c r="C127" s="568"/>
      <c r="D127" s="568"/>
      <c r="E127" s="568"/>
      <c r="F127" s="568"/>
      <c r="G127" s="68"/>
      <c r="H127" s="66"/>
      <c r="I127" s="66"/>
      <c r="J127" s="66"/>
      <c r="K127" s="66"/>
      <c r="L127" s="66"/>
      <c r="M127" s="66"/>
      <c r="N127" s="66"/>
      <c r="O127" s="66"/>
      <c r="P127" s="66"/>
      <c r="Q127" s="66"/>
      <c r="R127" s="66"/>
      <c r="S127" s="31"/>
    </row>
    <row r="128" spans="1:19" ht="15" hidden="1" customHeight="1" x14ac:dyDescent="0.35">
      <c r="A128" s="570"/>
      <c r="B128" s="568" t="str">
        <f>'B. SOW'!A329</f>
        <v xml:space="preserve">2) </v>
      </c>
      <c r="C128" s="568"/>
      <c r="D128" s="568"/>
      <c r="E128" s="568"/>
      <c r="F128" s="568"/>
      <c r="G128" s="68"/>
      <c r="H128" s="66"/>
      <c r="I128" s="66"/>
      <c r="J128" s="66"/>
      <c r="K128" s="66"/>
      <c r="L128" s="66"/>
      <c r="M128" s="66"/>
      <c r="N128" s="66"/>
      <c r="O128" s="66"/>
      <c r="P128" s="66"/>
      <c r="Q128" s="66"/>
      <c r="R128" s="66"/>
      <c r="S128" s="31"/>
    </row>
    <row r="129" spans="1:19" ht="15" hidden="1" customHeight="1" x14ac:dyDescent="0.35">
      <c r="A129" s="570"/>
      <c r="B129" s="568" t="str">
        <f>'B. SOW'!A330</f>
        <v xml:space="preserve">3) </v>
      </c>
      <c r="C129" s="568"/>
      <c r="D129" s="568"/>
      <c r="E129" s="568"/>
      <c r="F129" s="568"/>
      <c r="G129" s="68"/>
      <c r="H129" s="66"/>
      <c r="I129" s="66"/>
      <c r="J129" s="66"/>
      <c r="K129" s="66"/>
      <c r="L129" s="66"/>
      <c r="M129" s="66"/>
      <c r="N129" s="66"/>
      <c r="O129" s="66"/>
      <c r="P129" s="66"/>
      <c r="Q129" s="66"/>
      <c r="R129" s="66"/>
      <c r="S129" s="31"/>
    </row>
    <row r="130" spans="1:19" ht="15" hidden="1" customHeight="1" x14ac:dyDescent="0.35">
      <c r="A130" s="570"/>
      <c r="B130" s="568" t="str">
        <f>'B. SOW'!A331</f>
        <v xml:space="preserve">4) </v>
      </c>
      <c r="C130" s="568"/>
      <c r="D130" s="568"/>
      <c r="E130" s="568"/>
      <c r="F130" s="568"/>
      <c r="G130" s="68"/>
      <c r="H130" s="66"/>
      <c r="I130" s="66"/>
      <c r="J130" s="66"/>
      <c r="K130" s="66"/>
      <c r="L130" s="66"/>
      <c r="M130" s="66"/>
      <c r="N130" s="66"/>
      <c r="O130" s="66"/>
      <c r="P130" s="66"/>
      <c r="Q130" s="66"/>
      <c r="R130" s="66"/>
      <c r="S130" s="31"/>
    </row>
    <row r="131" spans="1:19" ht="15" hidden="1" customHeight="1" x14ac:dyDescent="0.35">
      <c r="A131" s="570"/>
      <c r="B131" s="568" t="str">
        <f>'B. SOW'!A332</f>
        <v xml:space="preserve">5) </v>
      </c>
      <c r="C131" s="568"/>
      <c r="D131" s="568"/>
      <c r="E131" s="568"/>
      <c r="F131" s="568"/>
      <c r="G131" s="68"/>
      <c r="H131" s="66"/>
      <c r="I131" s="66"/>
      <c r="J131" s="66"/>
      <c r="K131" s="66"/>
      <c r="L131" s="66"/>
      <c r="M131" s="66"/>
      <c r="N131" s="66"/>
      <c r="O131" s="66"/>
      <c r="P131" s="66"/>
      <c r="Q131" s="66"/>
      <c r="R131" s="66"/>
      <c r="S131" s="31"/>
    </row>
    <row r="132" spans="1:19" ht="15" hidden="1" customHeight="1" x14ac:dyDescent="0.35">
      <c r="A132" s="570"/>
      <c r="B132" s="568" t="str">
        <f>'B. SOW'!A333</f>
        <v xml:space="preserve">6) </v>
      </c>
      <c r="C132" s="568"/>
      <c r="D132" s="568"/>
      <c r="E132" s="568"/>
      <c r="F132" s="568"/>
      <c r="G132" s="68"/>
      <c r="H132" s="66"/>
      <c r="I132" s="66"/>
      <c r="J132" s="66"/>
      <c r="K132" s="66"/>
      <c r="L132" s="66"/>
      <c r="M132" s="66"/>
      <c r="N132" s="66"/>
      <c r="O132" s="66"/>
      <c r="P132" s="66"/>
      <c r="Q132" s="66"/>
      <c r="R132" s="66"/>
      <c r="S132" s="31"/>
    </row>
    <row r="133" spans="1:19" ht="15" hidden="1" customHeight="1" x14ac:dyDescent="0.35">
      <c r="A133" s="570"/>
      <c r="B133" s="568" t="str">
        <f>'B. SOW'!A334</f>
        <v xml:space="preserve">7) </v>
      </c>
      <c r="C133" s="568"/>
      <c r="D133" s="568"/>
      <c r="E133" s="568"/>
      <c r="F133" s="568"/>
      <c r="G133" s="68"/>
      <c r="H133" s="66"/>
      <c r="I133" s="66"/>
      <c r="J133" s="66"/>
      <c r="K133" s="66"/>
      <c r="L133" s="66"/>
      <c r="M133" s="66"/>
      <c r="N133" s="66"/>
      <c r="O133" s="66"/>
      <c r="P133" s="66"/>
      <c r="Q133" s="66"/>
      <c r="R133" s="66"/>
      <c r="S133" s="31"/>
    </row>
    <row r="134" spans="1:19" ht="15" hidden="1" customHeight="1" x14ac:dyDescent="0.35">
      <c r="A134" s="570"/>
      <c r="B134" s="568" t="str">
        <f>'B. SOW'!A335</f>
        <v xml:space="preserve">8) </v>
      </c>
      <c r="C134" s="568"/>
      <c r="D134" s="568"/>
      <c r="E134" s="568"/>
      <c r="F134" s="568"/>
      <c r="G134" s="68"/>
      <c r="H134" s="66"/>
      <c r="I134" s="66"/>
      <c r="J134" s="66"/>
      <c r="K134" s="66"/>
      <c r="L134" s="66"/>
      <c r="M134" s="66"/>
      <c r="N134" s="66"/>
      <c r="O134" s="66"/>
      <c r="P134" s="66"/>
      <c r="Q134" s="66"/>
      <c r="R134" s="66"/>
      <c r="S134" s="31"/>
    </row>
    <row r="135" spans="1:19" ht="15" hidden="1" customHeight="1" x14ac:dyDescent="0.35">
      <c r="A135" s="570"/>
      <c r="B135" s="568" t="str">
        <f>'B. SOW'!A336</f>
        <v xml:space="preserve">9) </v>
      </c>
      <c r="C135" s="568"/>
      <c r="D135" s="568"/>
      <c r="E135" s="568"/>
      <c r="F135" s="568"/>
      <c r="G135" s="68"/>
      <c r="H135" s="66"/>
      <c r="I135" s="66"/>
      <c r="J135" s="66"/>
      <c r="K135" s="66"/>
      <c r="L135" s="66"/>
      <c r="M135" s="66"/>
      <c r="N135" s="66"/>
      <c r="O135" s="66"/>
      <c r="P135" s="66"/>
      <c r="Q135" s="66"/>
      <c r="R135" s="66"/>
      <c r="S135" s="31"/>
    </row>
    <row r="136" spans="1:19" ht="15" hidden="1" customHeight="1" x14ac:dyDescent="0.35">
      <c r="A136" s="570"/>
      <c r="B136" s="568" t="str">
        <f>'B. SOW'!A337</f>
        <v xml:space="preserve">10) </v>
      </c>
      <c r="C136" s="568"/>
      <c r="D136" s="568"/>
      <c r="E136" s="568"/>
      <c r="F136" s="568"/>
      <c r="G136" s="68"/>
      <c r="H136" s="66"/>
      <c r="I136" s="66"/>
      <c r="J136" s="66"/>
      <c r="K136" s="66"/>
      <c r="L136" s="66"/>
      <c r="M136" s="66"/>
      <c r="N136" s="66"/>
      <c r="O136" s="66"/>
      <c r="P136" s="66"/>
      <c r="Q136" s="66"/>
      <c r="R136" s="66"/>
      <c r="S136" s="31"/>
    </row>
    <row r="137" spans="1:19" ht="15" hidden="1" customHeight="1" x14ac:dyDescent="0.35">
      <c r="A137" s="570"/>
      <c r="B137" s="568" t="str">
        <f>'B. SOW'!A338</f>
        <v xml:space="preserve">11) </v>
      </c>
      <c r="C137" s="568"/>
      <c r="D137" s="568"/>
      <c r="E137" s="568"/>
      <c r="F137" s="568"/>
      <c r="G137" s="68"/>
      <c r="H137" s="66"/>
      <c r="I137" s="66"/>
      <c r="J137" s="66"/>
      <c r="K137" s="66"/>
      <c r="L137" s="66"/>
      <c r="M137" s="66"/>
      <c r="N137" s="66"/>
      <c r="O137" s="66"/>
      <c r="P137" s="66"/>
      <c r="Q137" s="66"/>
      <c r="R137" s="66"/>
      <c r="S137" s="31"/>
    </row>
    <row r="138" spans="1:19" ht="15" hidden="1" customHeight="1" x14ac:dyDescent="0.35">
      <c r="A138" s="570"/>
      <c r="B138" s="568" t="str">
        <f>'B. SOW'!A339</f>
        <v xml:space="preserve">12) </v>
      </c>
      <c r="C138" s="568"/>
      <c r="D138" s="568"/>
      <c r="E138" s="568"/>
      <c r="F138" s="568"/>
      <c r="G138" s="68"/>
      <c r="H138" s="66"/>
      <c r="I138" s="66"/>
      <c r="J138" s="66"/>
      <c r="K138" s="66"/>
      <c r="L138" s="66"/>
      <c r="M138" s="66"/>
      <c r="N138" s="66"/>
      <c r="O138" s="66"/>
      <c r="P138" s="66"/>
      <c r="Q138" s="66"/>
      <c r="R138" s="66"/>
      <c r="S138" s="31"/>
    </row>
    <row r="139" spans="1:19" ht="15" hidden="1" customHeight="1" x14ac:dyDescent="0.35">
      <c r="A139" s="64" t="s">
        <v>126</v>
      </c>
      <c r="B139" s="569" t="str">
        <f>'B. SOW'!S342</f>
        <v>Eleventh Reporting Period</v>
      </c>
      <c r="C139" s="569"/>
      <c r="D139" s="569"/>
      <c r="E139" s="569"/>
      <c r="F139" s="569"/>
      <c r="G139" s="68"/>
      <c r="H139" s="66"/>
      <c r="I139" s="66"/>
      <c r="J139" s="66"/>
      <c r="K139" s="66"/>
      <c r="L139" s="66"/>
      <c r="M139" s="66"/>
      <c r="N139" s="66"/>
      <c r="O139" s="66"/>
      <c r="P139" s="66"/>
      <c r="Q139" s="66"/>
      <c r="R139" s="66"/>
      <c r="S139" s="31"/>
    </row>
    <row r="140" spans="1:19" ht="15" hidden="1" customHeight="1" x14ac:dyDescent="0.35">
      <c r="A140" s="570" t="s">
        <v>136</v>
      </c>
      <c r="B140" s="568" t="str">
        <f>'B. SOW'!A361</f>
        <v xml:space="preserve">1) </v>
      </c>
      <c r="C140" s="568"/>
      <c r="D140" s="568"/>
      <c r="E140" s="568"/>
      <c r="F140" s="568"/>
      <c r="G140" s="68"/>
      <c r="H140" s="66"/>
      <c r="I140" s="66"/>
      <c r="J140" s="66"/>
      <c r="K140" s="66"/>
      <c r="L140" s="66"/>
      <c r="M140" s="66"/>
      <c r="N140" s="66"/>
      <c r="O140" s="66"/>
      <c r="P140" s="66"/>
      <c r="Q140" s="66"/>
      <c r="R140" s="66"/>
      <c r="S140" s="31"/>
    </row>
    <row r="141" spans="1:19" ht="15" hidden="1" customHeight="1" x14ac:dyDescent="0.35">
      <c r="A141" s="570"/>
      <c r="B141" s="568" t="str">
        <f>'B. SOW'!A362</f>
        <v xml:space="preserve">2) </v>
      </c>
      <c r="C141" s="568"/>
      <c r="D141" s="568"/>
      <c r="E141" s="568"/>
      <c r="F141" s="568"/>
      <c r="G141" s="68"/>
      <c r="H141" s="66"/>
      <c r="I141" s="66"/>
      <c r="J141" s="66"/>
      <c r="K141" s="66"/>
      <c r="L141" s="66"/>
      <c r="M141" s="66"/>
      <c r="N141" s="66"/>
      <c r="O141" s="66"/>
      <c r="P141" s="66"/>
      <c r="Q141" s="66"/>
      <c r="R141" s="66"/>
      <c r="S141" s="31"/>
    </row>
    <row r="142" spans="1:19" ht="15" hidden="1" customHeight="1" x14ac:dyDescent="0.35">
      <c r="A142" s="570"/>
      <c r="B142" s="568" t="str">
        <f>'B. SOW'!A363</f>
        <v xml:space="preserve">3) </v>
      </c>
      <c r="C142" s="568"/>
      <c r="D142" s="568"/>
      <c r="E142" s="568"/>
      <c r="F142" s="568"/>
      <c r="G142" s="68"/>
      <c r="H142" s="66"/>
      <c r="I142" s="66"/>
      <c r="J142" s="66"/>
      <c r="K142" s="66"/>
      <c r="L142" s="66"/>
      <c r="M142" s="66"/>
      <c r="N142" s="66"/>
      <c r="O142" s="66"/>
      <c r="P142" s="66"/>
      <c r="Q142" s="66"/>
      <c r="R142" s="66"/>
      <c r="S142" s="31"/>
    </row>
    <row r="143" spans="1:19" ht="15" hidden="1" customHeight="1" x14ac:dyDescent="0.35">
      <c r="A143" s="570"/>
      <c r="B143" s="568" t="str">
        <f>'B. SOW'!A364</f>
        <v xml:space="preserve">4) </v>
      </c>
      <c r="C143" s="568"/>
      <c r="D143" s="568"/>
      <c r="E143" s="568"/>
      <c r="F143" s="568"/>
      <c r="G143" s="68"/>
      <c r="H143" s="66"/>
      <c r="I143" s="66"/>
      <c r="J143" s="66"/>
      <c r="K143" s="66"/>
      <c r="L143" s="66"/>
      <c r="M143" s="66"/>
      <c r="N143" s="66"/>
      <c r="O143" s="66"/>
      <c r="P143" s="66"/>
      <c r="Q143" s="66"/>
      <c r="R143" s="66"/>
      <c r="S143" s="31"/>
    </row>
    <row r="144" spans="1:19" ht="15" hidden="1" customHeight="1" x14ac:dyDescent="0.35">
      <c r="A144" s="570"/>
      <c r="B144" s="568" t="str">
        <f>'B. SOW'!A365</f>
        <v xml:space="preserve">5) </v>
      </c>
      <c r="C144" s="568"/>
      <c r="D144" s="568"/>
      <c r="E144" s="568"/>
      <c r="F144" s="568"/>
      <c r="G144" s="68"/>
      <c r="H144" s="66"/>
      <c r="I144" s="66"/>
      <c r="J144" s="66"/>
      <c r="K144" s="66"/>
      <c r="L144" s="66"/>
      <c r="M144" s="66"/>
      <c r="N144" s="66"/>
      <c r="O144" s="66"/>
      <c r="P144" s="66"/>
      <c r="Q144" s="66"/>
      <c r="R144" s="66"/>
      <c r="S144" s="31"/>
    </row>
    <row r="145" spans="1:19" ht="15" hidden="1" customHeight="1" x14ac:dyDescent="0.35">
      <c r="A145" s="570"/>
      <c r="B145" s="568" t="str">
        <f>'B. SOW'!A366</f>
        <v xml:space="preserve">6) </v>
      </c>
      <c r="C145" s="568"/>
      <c r="D145" s="568"/>
      <c r="E145" s="568"/>
      <c r="F145" s="568"/>
      <c r="G145" s="68"/>
      <c r="H145" s="66"/>
      <c r="I145" s="66"/>
      <c r="J145" s="66"/>
      <c r="K145" s="66"/>
      <c r="L145" s="66"/>
      <c r="M145" s="66"/>
      <c r="N145" s="66"/>
      <c r="O145" s="66"/>
      <c r="P145" s="66"/>
      <c r="Q145" s="66"/>
      <c r="R145" s="66"/>
      <c r="S145" s="31"/>
    </row>
    <row r="146" spans="1:19" ht="15" hidden="1" customHeight="1" x14ac:dyDescent="0.35">
      <c r="A146" s="570"/>
      <c r="B146" s="568" t="str">
        <f>'B. SOW'!A367</f>
        <v xml:space="preserve">7) </v>
      </c>
      <c r="C146" s="568"/>
      <c r="D146" s="568"/>
      <c r="E146" s="568"/>
      <c r="F146" s="568"/>
      <c r="G146" s="68"/>
      <c r="H146" s="66"/>
      <c r="I146" s="66"/>
      <c r="J146" s="66"/>
      <c r="K146" s="66"/>
      <c r="L146" s="66"/>
      <c r="M146" s="66"/>
      <c r="N146" s="66"/>
      <c r="O146" s="66"/>
      <c r="P146" s="66"/>
      <c r="Q146" s="66"/>
      <c r="R146" s="66"/>
      <c r="S146" s="31"/>
    </row>
    <row r="147" spans="1:19" ht="15" hidden="1" customHeight="1" x14ac:dyDescent="0.35">
      <c r="A147" s="570"/>
      <c r="B147" s="568" t="str">
        <f>'B. SOW'!A368</f>
        <v xml:space="preserve">8) </v>
      </c>
      <c r="C147" s="568"/>
      <c r="D147" s="568"/>
      <c r="E147" s="568"/>
      <c r="F147" s="568"/>
      <c r="G147" s="68"/>
      <c r="H147" s="66"/>
      <c r="I147" s="66"/>
      <c r="J147" s="66"/>
      <c r="K147" s="66"/>
      <c r="L147" s="66"/>
      <c r="M147" s="66"/>
      <c r="N147" s="66"/>
      <c r="O147" s="66"/>
      <c r="P147" s="66"/>
      <c r="Q147" s="66"/>
      <c r="R147" s="66"/>
      <c r="S147" s="31"/>
    </row>
    <row r="148" spans="1:19" ht="15" hidden="1" customHeight="1" x14ac:dyDescent="0.35">
      <c r="A148" s="570"/>
      <c r="B148" s="568" t="str">
        <f>'B. SOW'!A369</f>
        <v xml:space="preserve">9) </v>
      </c>
      <c r="C148" s="568"/>
      <c r="D148" s="568"/>
      <c r="E148" s="568"/>
      <c r="F148" s="568"/>
      <c r="G148" s="68"/>
      <c r="H148" s="66"/>
      <c r="I148" s="66"/>
      <c r="J148" s="66"/>
      <c r="K148" s="66"/>
      <c r="L148" s="66"/>
      <c r="M148" s="66"/>
      <c r="N148" s="66"/>
      <c r="O148" s="66"/>
      <c r="P148" s="66"/>
      <c r="Q148" s="66"/>
      <c r="R148" s="66"/>
      <c r="S148" s="31"/>
    </row>
    <row r="149" spans="1:19" ht="15" hidden="1" customHeight="1" x14ac:dyDescent="0.35">
      <c r="A149" s="570"/>
      <c r="B149" s="568" t="str">
        <f>'B. SOW'!A370</f>
        <v xml:space="preserve">10) </v>
      </c>
      <c r="C149" s="568"/>
      <c r="D149" s="568"/>
      <c r="E149" s="568"/>
      <c r="F149" s="568"/>
      <c r="G149" s="68"/>
      <c r="H149" s="66"/>
      <c r="I149" s="66"/>
      <c r="J149" s="66"/>
      <c r="K149" s="66"/>
      <c r="L149" s="66"/>
      <c r="M149" s="66"/>
      <c r="N149" s="66"/>
      <c r="O149" s="66"/>
      <c r="P149" s="66"/>
      <c r="Q149" s="66"/>
      <c r="R149" s="66"/>
      <c r="S149" s="31"/>
    </row>
    <row r="150" spans="1:19" ht="15" hidden="1" customHeight="1" x14ac:dyDescent="0.35">
      <c r="A150" s="570"/>
      <c r="B150" s="568" t="str">
        <f>'B. SOW'!A371</f>
        <v xml:space="preserve">11) </v>
      </c>
      <c r="C150" s="568"/>
      <c r="D150" s="568"/>
      <c r="E150" s="568"/>
      <c r="F150" s="568"/>
      <c r="G150" s="68"/>
      <c r="H150" s="66"/>
      <c r="I150" s="66"/>
      <c r="J150" s="66"/>
      <c r="K150" s="66"/>
      <c r="L150" s="66"/>
      <c r="M150" s="66"/>
      <c r="N150" s="66"/>
      <c r="O150" s="66"/>
      <c r="P150" s="66"/>
      <c r="Q150" s="66"/>
      <c r="R150" s="66"/>
      <c r="S150" s="31"/>
    </row>
    <row r="151" spans="1:19" ht="15" hidden="1" customHeight="1" x14ac:dyDescent="0.35">
      <c r="A151" s="570"/>
      <c r="B151" s="568" t="str">
        <f>'B. SOW'!A372</f>
        <v xml:space="preserve">12) </v>
      </c>
      <c r="C151" s="568"/>
      <c r="D151" s="568"/>
      <c r="E151" s="568"/>
      <c r="F151" s="568"/>
      <c r="G151" s="68"/>
      <c r="H151" s="66"/>
      <c r="I151" s="66"/>
      <c r="J151" s="66"/>
      <c r="K151" s="66"/>
      <c r="L151" s="66"/>
      <c r="M151" s="66"/>
      <c r="N151" s="66"/>
      <c r="O151" s="66"/>
      <c r="P151" s="66"/>
      <c r="Q151" s="66"/>
      <c r="R151" s="66"/>
      <c r="S151" s="31"/>
    </row>
    <row r="152" spans="1:19" ht="15" hidden="1" customHeight="1" x14ac:dyDescent="0.35">
      <c r="A152" s="64" t="s">
        <v>128</v>
      </c>
      <c r="B152" s="569" t="str">
        <f>'B. SOW'!S375</f>
        <v>Twelfth Reporting Period</v>
      </c>
      <c r="C152" s="569"/>
      <c r="D152" s="569"/>
      <c r="E152" s="569"/>
      <c r="F152" s="569"/>
      <c r="G152" s="68"/>
      <c r="H152" s="66"/>
      <c r="I152" s="66"/>
      <c r="J152" s="66"/>
      <c r="K152" s="66"/>
      <c r="L152" s="66"/>
      <c r="M152" s="66"/>
      <c r="N152" s="66"/>
      <c r="O152" s="66"/>
      <c r="P152" s="66"/>
      <c r="Q152" s="66"/>
      <c r="R152" s="66"/>
      <c r="S152" s="31"/>
    </row>
    <row r="153" spans="1:19" ht="15" hidden="1" customHeight="1" x14ac:dyDescent="0.35">
      <c r="A153" s="570" t="s">
        <v>136</v>
      </c>
      <c r="B153" s="568" t="str">
        <f>'B. SOW'!A394</f>
        <v xml:space="preserve">1) </v>
      </c>
      <c r="C153" s="568"/>
      <c r="D153" s="568"/>
      <c r="E153" s="568"/>
      <c r="F153" s="568"/>
      <c r="G153" s="68"/>
      <c r="H153" s="66"/>
      <c r="I153" s="66"/>
      <c r="J153" s="66"/>
      <c r="K153" s="66"/>
      <c r="L153" s="66"/>
      <c r="M153" s="66"/>
      <c r="N153" s="66"/>
      <c r="O153" s="66"/>
      <c r="P153" s="66"/>
      <c r="Q153" s="66"/>
      <c r="R153" s="66"/>
      <c r="S153" s="31"/>
    </row>
    <row r="154" spans="1:19" ht="15" hidden="1" customHeight="1" x14ac:dyDescent="0.35">
      <c r="A154" s="570"/>
      <c r="B154" s="568" t="str">
        <f>'B. SOW'!A395</f>
        <v xml:space="preserve">2) </v>
      </c>
      <c r="C154" s="568"/>
      <c r="D154" s="568"/>
      <c r="E154" s="568"/>
      <c r="F154" s="568"/>
      <c r="G154" s="68"/>
      <c r="H154" s="66"/>
      <c r="I154" s="66"/>
      <c r="J154" s="66"/>
      <c r="K154" s="66"/>
      <c r="L154" s="66"/>
      <c r="M154" s="66"/>
      <c r="N154" s="66"/>
      <c r="O154" s="66"/>
      <c r="P154" s="66"/>
      <c r="Q154" s="66"/>
      <c r="R154" s="66"/>
      <c r="S154" s="31"/>
    </row>
    <row r="155" spans="1:19" ht="15" hidden="1" customHeight="1" x14ac:dyDescent="0.35">
      <c r="A155" s="570"/>
      <c r="B155" s="568" t="str">
        <f>'B. SOW'!A396</f>
        <v xml:space="preserve">3) </v>
      </c>
      <c r="C155" s="568"/>
      <c r="D155" s="568"/>
      <c r="E155" s="568"/>
      <c r="F155" s="568"/>
      <c r="G155" s="68"/>
      <c r="H155" s="66"/>
      <c r="I155" s="66"/>
      <c r="J155" s="66"/>
      <c r="K155" s="66"/>
      <c r="L155" s="66"/>
      <c r="M155" s="66"/>
      <c r="N155" s="66"/>
      <c r="O155" s="66"/>
      <c r="P155" s="66"/>
      <c r="Q155" s="66"/>
      <c r="R155" s="66"/>
      <c r="S155" s="31"/>
    </row>
    <row r="156" spans="1:19" ht="15" hidden="1" customHeight="1" x14ac:dyDescent="0.35">
      <c r="A156" s="570"/>
      <c r="B156" s="568" t="str">
        <f>'B. SOW'!A397</f>
        <v xml:space="preserve">4) </v>
      </c>
      <c r="C156" s="568"/>
      <c r="D156" s="568"/>
      <c r="E156" s="568"/>
      <c r="F156" s="568"/>
      <c r="G156" s="68"/>
      <c r="H156" s="66"/>
      <c r="I156" s="66"/>
      <c r="J156" s="66"/>
      <c r="K156" s="66"/>
      <c r="L156" s="66"/>
      <c r="M156" s="66"/>
      <c r="N156" s="66"/>
      <c r="O156" s="66"/>
      <c r="P156" s="66"/>
      <c r="Q156" s="66"/>
      <c r="R156" s="66"/>
      <c r="S156" s="31"/>
    </row>
    <row r="157" spans="1:19" ht="15" hidden="1" customHeight="1" x14ac:dyDescent="0.35">
      <c r="A157" s="570"/>
      <c r="B157" s="568" t="str">
        <f>'B. SOW'!A398</f>
        <v xml:space="preserve">5) </v>
      </c>
      <c r="C157" s="568"/>
      <c r="D157" s="568"/>
      <c r="E157" s="568"/>
      <c r="F157" s="568"/>
      <c r="G157" s="68"/>
      <c r="H157" s="66"/>
      <c r="I157" s="66"/>
      <c r="J157" s="66"/>
      <c r="K157" s="66"/>
      <c r="L157" s="66"/>
      <c r="M157" s="66"/>
      <c r="N157" s="66"/>
      <c r="O157" s="66"/>
      <c r="P157" s="66"/>
      <c r="Q157" s="66"/>
      <c r="R157" s="66"/>
      <c r="S157" s="31"/>
    </row>
    <row r="158" spans="1:19" ht="15" hidden="1" customHeight="1" x14ac:dyDescent="0.35">
      <c r="A158" s="570"/>
      <c r="B158" s="568" t="str">
        <f>'B. SOW'!A399</f>
        <v xml:space="preserve">6) </v>
      </c>
      <c r="C158" s="568"/>
      <c r="D158" s="568"/>
      <c r="E158" s="568"/>
      <c r="F158" s="568"/>
      <c r="G158" s="68"/>
      <c r="H158" s="66"/>
      <c r="I158" s="66"/>
      <c r="J158" s="66"/>
      <c r="K158" s="66"/>
      <c r="L158" s="66"/>
      <c r="M158" s="66"/>
      <c r="N158" s="66"/>
      <c r="O158" s="66"/>
      <c r="P158" s="66"/>
      <c r="Q158" s="66"/>
      <c r="R158" s="66"/>
      <c r="S158" s="31"/>
    </row>
    <row r="159" spans="1:19" ht="15" hidden="1" customHeight="1" x14ac:dyDescent="0.35">
      <c r="A159" s="570"/>
      <c r="B159" s="568" t="str">
        <f>'B. SOW'!A400</f>
        <v xml:space="preserve">7) </v>
      </c>
      <c r="C159" s="568"/>
      <c r="D159" s="568"/>
      <c r="E159" s="568"/>
      <c r="F159" s="568"/>
      <c r="G159" s="68"/>
      <c r="H159" s="66"/>
      <c r="I159" s="66"/>
      <c r="J159" s="66"/>
      <c r="K159" s="66"/>
      <c r="L159" s="66"/>
      <c r="M159" s="66"/>
      <c r="N159" s="66"/>
      <c r="O159" s="66"/>
      <c r="P159" s="66"/>
      <c r="Q159" s="66"/>
      <c r="R159" s="66"/>
      <c r="S159" s="31"/>
    </row>
    <row r="160" spans="1:19" ht="15" hidden="1" customHeight="1" x14ac:dyDescent="0.35">
      <c r="A160" s="570"/>
      <c r="B160" s="568" t="str">
        <f>'B. SOW'!A401</f>
        <v xml:space="preserve">8) </v>
      </c>
      <c r="C160" s="568"/>
      <c r="D160" s="568"/>
      <c r="E160" s="568"/>
      <c r="F160" s="568"/>
      <c r="G160" s="68"/>
      <c r="H160" s="66"/>
      <c r="I160" s="66"/>
      <c r="J160" s="66"/>
      <c r="K160" s="66"/>
      <c r="L160" s="66"/>
      <c r="M160" s="66"/>
      <c r="N160" s="66"/>
      <c r="O160" s="66"/>
      <c r="P160" s="66"/>
      <c r="Q160" s="66"/>
      <c r="R160" s="66"/>
      <c r="S160" s="31"/>
    </row>
    <row r="161" spans="1:19" ht="15" hidden="1" customHeight="1" x14ac:dyDescent="0.35">
      <c r="A161" s="570"/>
      <c r="B161" s="568" t="str">
        <f>'B. SOW'!A402</f>
        <v xml:space="preserve">9) </v>
      </c>
      <c r="C161" s="568"/>
      <c r="D161" s="568"/>
      <c r="E161" s="568"/>
      <c r="F161" s="568"/>
      <c r="G161" s="68"/>
      <c r="H161" s="66"/>
      <c r="I161" s="66"/>
      <c r="J161" s="66"/>
      <c r="K161" s="66"/>
      <c r="L161" s="66"/>
      <c r="M161" s="66"/>
      <c r="N161" s="66"/>
      <c r="O161" s="66"/>
      <c r="P161" s="66"/>
      <c r="Q161" s="66"/>
      <c r="R161" s="66"/>
      <c r="S161" s="31"/>
    </row>
    <row r="162" spans="1:19" ht="15" hidden="1" customHeight="1" x14ac:dyDescent="0.35">
      <c r="A162" s="570"/>
      <c r="B162" s="568" t="str">
        <f>'B. SOW'!A403</f>
        <v xml:space="preserve">10) </v>
      </c>
      <c r="C162" s="568"/>
      <c r="D162" s="568"/>
      <c r="E162" s="568"/>
      <c r="F162" s="568"/>
      <c r="G162" s="68"/>
      <c r="H162" s="66"/>
      <c r="I162" s="66"/>
      <c r="J162" s="66"/>
      <c r="K162" s="66"/>
      <c r="L162" s="66"/>
      <c r="M162" s="66"/>
      <c r="N162" s="66"/>
      <c r="O162" s="66"/>
      <c r="P162" s="66"/>
      <c r="Q162" s="66"/>
      <c r="R162" s="66"/>
      <c r="S162" s="31"/>
    </row>
    <row r="163" spans="1:19" ht="15" hidden="1" customHeight="1" x14ac:dyDescent="0.35">
      <c r="A163" s="570"/>
      <c r="B163" s="568" t="str">
        <f>'B. SOW'!A404</f>
        <v xml:space="preserve">11) </v>
      </c>
      <c r="C163" s="568"/>
      <c r="D163" s="568"/>
      <c r="E163" s="568"/>
      <c r="F163" s="568"/>
      <c r="G163" s="68"/>
      <c r="H163" s="66"/>
      <c r="I163" s="66"/>
      <c r="J163" s="66"/>
      <c r="K163" s="66"/>
      <c r="L163" s="66"/>
      <c r="M163" s="66"/>
      <c r="N163" s="66"/>
      <c r="O163" s="66"/>
      <c r="P163" s="66"/>
      <c r="Q163" s="66"/>
      <c r="R163" s="66"/>
      <c r="S163" s="31"/>
    </row>
    <row r="164" spans="1:19" ht="15" hidden="1" customHeight="1" x14ac:dyDescent="0.35">
      <c r="A164" s="570"/>
      <c r="B164" s="568" t="str">
        <f>'B. SOW'!A405</f>
        <v xml:space="preserve">12) </v>
      </c>
      <c r="C164" s="568"/>
      <c r="D164" s="568"/>
      <c r="E164" s="568"/>
      <c r="F164" s="568"/>
      <c r="G164" s="68"/>
      <c r="H164" s="66"/>
      <c r="I164" s="66"/>
      <c r="J164" s="66"/>
      <c r="K164" s="66"/>
      <c r="L164" s="66"/>
      <c r="M164" s="66"/>
      <c r="N164" s="66"/>
      <c r="O164" s="66"/>
      <c r="P164" s="66"/>
      <c r="Q164" s="66"/>
      <c r="R164" s="66"/>
      <c r="S164" s="31"/>
    </row>
    <row r="165" spans="1:19" ht="15" hidden="1" customHeight="1" x14ac:dyDescent="0.35">
      <c r="A165" s="56"/>
      <c r="B165" s="56"/>
      <c r="C165" s="56"/>
      <c r="D165" s="56"/>
      <c r="E165" s="56"/>
      <c r="F165" s="56"/>
      <c r="G165" s="56"/>
      <c r="H165" s="56"/>
      <c r="I165" s="56"/>
      <c r="J165" s="56"/>
      <c r="K165" s="56"/>
      <c r="L165" s="56"/>
      <c r="M165" s="56"/>
      <c r="N165" s="56"/>
      <c r="O165" s="56"/>
      <c r="P165" s="56"/>
      <c r="Q165" s="56"/>
      <c r="R165" s="56"/>
      <c r="S165" s="31"/>
    </row>
    <row r="166" spans="1:19" ht="15" hidden="1" customHeight="1" x14ac:dyDescent="0.35">
      <c r="A166" s="56"/>
      <c r="B166" s="56"/>
      <c r="C166" s="56"/>
      <c r="D166" s="56"/>
      <c r="E166" s="56"/>
      <c r="F166" s="56"/>
      <c r="G166" s="57">
        <v>13</v>
      </c>
      <c r="H166" s="57">
        <v>14</v>
      </c>
      <c r="I166" s="57">
        <v>15</v>
      </c>
      <c r="J166" s="57">
        <v>16</v>
      </c>
      <c r="K166" s="57">
        <v>17</v>
      </c>
      <c r="L166" s="57">
        <v>18</v>
      </c>
      <c r="M166" s="57">
        <v>19</v>
      </c>
      <c r="N166" s="57">
        <v>20</v>
      </c>
      <c r="O166" s="57">
        <v>21</v>
      </c>
      <c r="P166" s="57">
        <v>22</v>
      </c>
      <c r="Q166" s="57">
        <v>23</v>
      </c>
      <c r="R166" s="57">
        <v>24</v>
      </c>
      <c r="S166" s="31"/>
    </row>
    <row r="167" spans="1:19" ht="15" hidden="1" customHeight="1" x14ac:dyDescent="0.35">
      <c r="A167" s="64" t="s">
        <v>92</v>
      </c>
      <c r="B167" s="569" t="str">
        <f>'B. SOW'!S12</f>
        <v>First Quarter</v>
      </c>
      <c r="C167" s="569"/>
      <c r="D167" s="569"/>
      <c r="E167" s="569"/>
      <c r="F167" s="569"/>
      <c r="G167" s="68"/>
      <c r="H167" s="66"/>
      <c r="I167" s="66"/>
      <c r="J167" s="66"/>
      <c r="K167" s="66"/>
      <c r="L167" s="66"/>
      <c r="M167" s="66"/>
      <c r="N167" s="66"/>
      <c r="O167" s="66"/>
      <c r="P167" s="66"/>
      <c r="Q167" s="66"/>
      <c r="R167" s="66"/>
      <c r="S167" s="31"/>
    </row>
    <row r="168" spans="1:19" ht="15" hidden="1" customHeight="1" x14ac:dyDescent="0.35">
      <c r="A168" s="570" t="s">
        <v>136</v>
      </c>
      <c r="B168" s="568" t="str">
        <f>'B. SOW'!A31</f>
        <v xml:space="preserve">1) </v>
      </c>
      <c r="C168" s="568"/>
      <c r="D168" s="568"/>
      <c r="E168" s="568"/>
      <c r="F168" s="568"/>
      <c r="G168" s="68"/>
      <c r="H168" s="66"/>
      <c r="I168" s="66"/>
      <c r="J168" s="66"/>
      <c r="K168" s="66"/>
      <c r="L168" s="66"/>
      <c r="M168" s="66"/>
      <c r="N168" s="66"/>
      <c r="O168" s="66"/>
      <c r="P168" s="66"/>
      <c r="Q168" s="66"/>
      <c r="R168" s="66"/>
      <c r="S168" s="31"/>
    </row>
    <row r="169" spans="1:19" ht="15" hidden="1" customHeight="1" x14ac:dyDescent="0.35">
      <c r="A169" s="570"/>
      <c r="B169" s="568" t="str">
        <f>'B. SOW'!A32</f>
        <v xml:space="preserve">2) </v>
      </c>
      <c r="C169" s="568"/>
      <c r="D169" s="568"/>
      <c r="E169" s="568"/>
      <c r="F169" s="568"/>
      <c r="G169" s="68"/>
      <c r="H169" s="66"/>
      <c r="I169" s="66"/>
      <c r="J169" s="66"/>
      <c r="K169" s="66"/>
      <c r="L169" s="66"/>
      <c r="M169" s="66"/>
      <c r="N169" s="66"/>
      <c r="O169" s="66"/>
      <c r="P169" s="66"/>
      <c r="Q169" s="66"/>
      <c r="R169" s="66"/>
      <c r="S169" s="31"/>
    </row>
    <row r="170" spans="1:19" ht="15" hidden="1" customHeight="1" x14ac:dyDescent="0.35">
      <c r="A170" s="570"/>
      <c r="B170" s="568" t="str">
        <f>'B. SOW'!A33</f>
        <v xml:space="preserve">3) </v>
      </c>
      <c r="C170" s="568"/>
      <c r="D170" s="568"/>
      <c r="E170" s="568"/>
      <c r="F170" s="568"/>
      <c r="G170" s="68"/>
      <c r="H170" s="66"/>
      <c r="I170" s="66"/>
      <c r="J170" s="66"/>
      <c r="K170" s="66"/>
      <c r="L170" s="66"/>
      <c r="M170" s="66"/>
      <c r="N170" s="66"/>
      <c r="O170" s="66"/>
      <c r="P170" s="66"/>
      <c r="Q170" s="66"/>
      <c r="R170" s="66"/>
      <c r="S170" s="31"/>
    </row>
    <row r="171" spans="1:19" ht="15" hidden="1" customHeight="1" x14ac:dyDescent="0.35">
      <c r="A171" s="570"/>
      <c r="B171" s="568" t="str">
        <f>'B. SOW'!A34</f>
        <v xml:space="preserve">4) </v>
      </c>
      <c r="C171" s="568"/>
      <c r="D171" s="568"/>
      <c r="E171" s="568"/>
      <c r="F171" s="568"/>
      <c r="G171" s="68"/>
      <c r="H171" s="66"/>
      <c r="I171" s="66"/>
      <c r="J171" s="66"/>
      <c r="K171" s="66"/>
      <c r="L171" s="66"/>
      <c r="M171" s="66"/>
      <c r="N171" s="66"/>
      <c r="O171" s="66"/>
      <c r="P171" s="66"/>
      <c r="Q171" s="66"/>
      <c r="R171" s="66"/>
      <c r="S171" s="31"/>
    </row>
    <row r="172" spans="1:19" ht="15" hidden="1" customHeight="1" x14ac:dyDescent="0.35">
      <c r="A172" s="570"/>
      <c r="B172" s="568" t="str">
        <f>'B. SOW'!A35</f>
        <v xml:space="preserve">5) </v>
      </c>
      <c r="C172" s="568"/>
      <c r="D172" s="568"/>
      <c r="E172" s="568"/>
      <c r="F172" s="568"/>
      <c r="G172" s="68"/>
      <c r="H172" s="66"/>
      <c r="I172" s="66"/>
      <c r="J172" s="66"/>
      <c r="K172" s="66"/>
      <c r="L172" s="66"/>
      <c r="M172" s="66"/>
      <c r="N172" s="66"/>
      <c r="O172" s="66"/>
      <c r="P172" s="66"/>
      <c r="Q172" s="66"/>
      <c r="R172" s="66"/>
      <c r="S172" s="31"/>
    </row>
    <row r="173" spans="1:19" ht="15" hidden="1" customHeight="1" x14ac:dyDescent="0.35">
      <c r="A173" s="570"/>
      <c r="B173" s="568" t="str">
        <f>'B. SOW'!A36</f>
        <v xml:space="preserve">6) </v>
      </c>
      <c r="C173" s="568"/>
      <c r="D173" s="568"/>
      <c r="E173" s="568"/>
      <c r="F173" s="568"/>
      <c r="G173" s="68"/>
      <c r="H173" s="66"/>
      <c r="I173" s="66"/>
      <c r="J173" s="66"/>
      <c r="K173" s="66"/>
      <c r="L173" s="66"/>
      <c r="M173" s="66"/>
      <c r="N173" s="66"/>
      <c r="O173" s="66"/>
      <c r="P173" s="66"/>
      <c r="Q173" s="66"/>
      <c r="R173" s="66"/>
      <c r="S173" s="31"/>
    </row>
    <row r="174" spans="1:19" ht="15" hidden="1" customHeight="1" x14ac:dyDescent="0.35">
      <c r="A174" s="570"/>
      <c r="B174" s="568" t="str">
        <f>'B. SOW'!A37</f>
        <v xml:space="preserve">7) </v>
      </c>
      <c r="C174" s="568"/>
      <c r="D174" s="568"/>
      <c r="E174" s="568"/>
      <c r="F174" s="568"/>
      <c r="G174" s="68"/>
      <c r="H174" s="66"/>
      <c r="I174" s="66"/>
      <c r="J174" s="66"/>
      <c r="K174" s="66"/>
      <c r="L174" s="66"/>
      <c r="M174" s="66"/>
      <c r="N174" s="66"/>
      <c r="O174" s="66"/>
      <c r="P174" s="66"/>
      <c r="Q174" s="66"/>
      <c r="R174" s="66"/>
      <c r="S174" s="31"/>
    </row>
    <row r="175" spans="1:19" ht="15" hidden="1" customHeight="1" x14ac:dyDescent="0.35">
      <c r="A175" s="570"/>
      <c r="B175" s="568" t="str">
        <f>'B. SOW'!A38</f>
        <v xml:space="preserve">8) </v>
      </c>
      <c r="C175" s="568"/>
      <c r="D175" s="568"/>
      <c r="E175" s="568"/>
      <c r="F175" s="568"/>
      <c r="G175" s="68"/>
      <c r="H175" s="66"/>
      <c r="I175" s="66"/>
      <c r="J175" s="66"/>
      <c r="K175" s="66"/>
      <c r="L175" s="66"/>
      <c r="M175" s="66"/>
      <c r="N175" s="66"/>
      <c r="O175" s="66"/>
      <c r="P175" s="66"/>
      <c r="Q175" s="66"/>
      <c r="R175" s="66"/>
      <c r="S175" s="31"/>
    </row>
    <row r="176" spans="1:19" ht="15" hidden="1" customHeight="1" x14ac:dyDescent="0.35">
      <c r="A176" s="570"/>
      <c r="B176" s="568" t="str">
        <f>'B. SOW'!A39</f>
        <v xml:space="preserve">9) </v>
      </c>
      <c r="C176" s="568"/>
      <c r="D176" s="568"/>
      <c r="E176" s="568"/>
      <c r="F176" s="568"/>
      <c r="G176" s="68"/>
      <c r="H176" s="66"/>
      <c r="I176" s="66"/>
      <c r="J176" s="66"/>
      <c r="K176" s="66"/>
      <c r="L176" s="66"/>
      <c r="M176" s="66"/>
      <c r="N176" s="66"/>
      <c r="O176" s="66"/>
      <c r="P176" s="66"/>
      <c r="Q176" s="66"/>
      <c r="R176" s="66"/>
      <c r="S176" s="31"/>
    </row>
    <row r="177" spans="1:19" ht="15" hidden="1" customHeight="1" x14ac:dyDescent="0.35">
      <c r="A177" s="570"/>
      <c r="B177" s="568" t="str">
        <f>'B. SOW'!A40</f>
        <v xml:space="preserve">10) </v>
      </c>
      <c r="C177" s="568"/>
      <c r="D177" s="568"/>
      <c r="E177" s="568"/>
      <c r="F177" s="568"/>
      <c r="G177" s="68"/>
      <c r="H177" s="66"/>
      <c r="I177" s="66"/>
      <c r="J177" s="66"/>
      <c r="K177" s="66"/>
      <c r="L177" s="66"/>
      <c r="M177" s="66"/>
      <c r="N177" s="66"/>
      <c r="O177" s="66"/>
      <c r="P177" s="66"/>
      <c r="Q177" s="66"/>
      <c r="R177" s="66"/>
      <c r="S177" s="31"/>
    </row>
    <row r="178" spans="1:19" ht="15" hidden="1" customHeight="1" x14ac:dyDescent="0.35">
      <c r="A178" s="570"/>
      <c r="B178" s="568" t="str">
        <f>'B. SOW'!A41</f>
        <v xml:space="preserve">11) </v>
      </c>
      <c r="C178" s="568"/>
      <c r="D178" s="568"/>
      <c r="E178" s="568"/>
      <c r="F178" s="568"/>
      <c r="G178" s="68"/>
      <c r="H178" s="66"/>
      <c r="I178" s="66"/>
      <c r="J178" s="66"/>
      <c r="K178" s="66"/>
      <c r="L178" s="66"/>
      <c r="M178" s="66"/>
      <c r="N178" s="66"/>
      <c r="O178" s="66"/>
      <c r="P178" s="66"/>
      <c r="Q178" s="66"/>
      <c r="R178" s="66"/>
      <c r="S178" s="31"/>
    </row>
    <row r="179" spans="1:19" ht="15" hidden="1" customHeight="1" x14ac:dyDescent="0.35">
      <c r="A179" s="570"/>
      <c r="B179" s="568" t="str">
        <f>'B. SOW'!A42</f>
        <v xml:space="preserve">12) </v>
      </c>
      <c r="C179" s="568"/>
      <c r="D179" s="568"/>
      <c r="E179" s="568"/>
      <c r="F179" s="568"/>
      <c r="G179" s="68"/>
      <c r="H179" s="66"/>
      <c r="I179" s="66"/>
      <c r="J179" s="66"/>
      <c r="K179" s="66"/>
      <c r="L179" s="66"/>
      <c r="M179" s="66"/>
      <c r="N179" s="66"/>
      <c r="O179" s="66"/>
      <c r="P179" s="66"/>
      <c r="Q179" s="66"/>
      <c r="R179" s="66"/>
      <c r="S179" s="31"/>
    </row>
    <row r="180" spans="1:19" ht="15" hidden="1" customHeight="1" x14ac:dyDescent="0.35">
      <c r="A180" s="64" t="s">
        <v>108</v>
      </c>
      <c r="B180" s="569" t="str">
        <f>'B. SOW'!S45</f>
        <v>Second Quarter</v>
      </c>
      <c r="C180" s="569"/>
      <c r="D180" s="569"/>
      <c r="E180" s="569"/>
      <c r="F180" s="569"/>
      <c r="G180" s="68"/>
      <c r="H180" s="66"/>
      <c r="I180" s="66"/>
      <c r="J180" s="66"/>
      <c r="K180" s="66"/>
      <c r="L180" s="66"/>
      <c r="M180" s="66"/>
      <c r="N180" s="66"/>
      <c r="O180" s="66"/>
      <c r="P180" s="66"/>
      <c r="Q180" s="66"/>
      <c r="R180" s="66"/>
      <c r="S180" s="31"/>
    </row>
    <row r="181" spans="1:19" ht="15" hidden="1" customHeight="1" x14ac:dyDescent="0.35">
      <c r="A181" s="570" t="s">
        <v>136</v>
      </c>
      <c r="B181" s="568" t="str">
        <f>'B. SOW'!A64</f>
        <v xml:space="preserve">1) </v>
      </c>
      <c r="C181" s="568"/>
      <c r="D181" s="568"/>
      <c r="E181" s="568"/>
      <c r="F181" s="568"/>
      <c r="G181" s="68"/>
      <c r="H181" s="66"/>
      <c r="I181" s="66"/>
      <c r="J181" s="66"/>
      <c r="K181" s="66"/>
      <c r="L181" s="66"/>
      <c r="M181" s="66"/>
      <c r="N181" s="66"/>
      <c r="O181" s="66"/>
      <c r="P181" s="66"/>
      <c r="Q181" s="66"/>
      <c r="R181" s="66"/>
      <c r="S181" s="31"/>
    </row>
    <row r="182" spans="1:19" ht="15" hidden="1" customHeight="1" x14ac:dyDescent="0.35">
      <c r="A182" s="570"/>
      <c r="B182" s="568" t="str">
        <f>'B. SOW'!A65</f>
        <v xml:space="preserve">2) </v>
      </c>
      <c r="C182" s="568"/>
      <c r="D182" s="568"/>
      <c r="E182" s="568"/>
      <c r="F182" s="568"/>
      <c r="G182" s="68"/>
      <c r="H182" s="66"/>
      <c r="I182" s="66"/>
      <c r="J182" s="66"/>
      <c r="K182" s="66"/>
      <c r="L182" s="66"/>
      <c r="M182" s="66"/>
      <c r="N182" s="66"/>
      <c r="O182" s="66"/>
      <c r="P182" s="66"/>
      <c r="Q182" s="66"/>
      <c r="R182" s="66"/>
      <c r="S182" s="31"/>
    </row>
    <row r="183" spans="1:19" ht="15" hidden="1" customHeight="1" x14ac:dyDescent="0.35">
      <c r="A183" s="570"/>
      <c r="B183" s="568" t="str">
        <f>'B. SOW'!A66</f>
        <v xml:space="preserve">3) </v>
      </c>
      <c r="C183" s="568"/>
      <c r="D183" s="568"/>
      <c r="E183" s="568"/>
      <c r="F183" s="568"/>
      <c r="G183" s="68"/>
      <c r="H183" s="66"/>
      <c r="I183" s="66"/>
      <c r="J183" s="66"/>
      <c r="K183" s="66"/>
      <c r="L183" s="66"/>
      <c r="M183" s="66"/>
      <c r="N183" s="66"/>
      <c r="O183" s="66"/>
      <c r="P183" s="66"/>
      <c r="Q183" s="66"/>
      <c r="R183" s="66"/>
      <c r="S183" s="31"/>
    </row>
    <row r="184" spans="1:19" ht="15" hidden="1" customHeight="1" x14ac:dyDescent="0.35">
      <c r="A184" s="570"/>
      <c r="B184" s="568" t="str">
        <f>'B. SOW'!A67</f>
        <v xml:space="preserve">4) </v>
      </c>
      <c r="C184" s="568"/>
      <c r="D184" s="568"/>
      <c r="E184" s="568"/>
      <c r="F184" s="568"/>
      <c r="G184" s="68"/>
      <c r="H184" s="66"/>
      <c r="I184" s="66"/>
      <c r="J184" s="66"/>
      <c r="K184" s="66"/>
      <c r="L184" s="66"/>
      <c r="M184" s="66"/>
      <c r="N184" s="66"/>
      <c r="O184" s="66"/>
      <c r="P184" s="66"/>
      <c r="Q184" s="66"/>
      <c r="R184" s="66"/>
      <c r="S184" s="31"/>
    </row>
    <row r="185" spans="1:19" ht="15" hidden="1" customHeight="1" x14ac:dyDescent="0.35">
      <c r="A185" s="570"/>
      <c r="B185" s="568" t="str">
        <f>'B. SOW'!A68</f>
        <v xml:space="preserve">5) </v>
      </c>
      <c r="C185" s="568"/>
      <c r="D185" s="568"/>
      <c r="E185" s="568"/>
      <c r="F185" s="568"/>
      <c r="G185" s="68"/>
      <c r="H185" s="66"/>
      <c r="I185" s="66"/>
      <c r="J185" s="66"/>
      <c r="K185" s="66"/>
      <c r="L185" s="66"/>
      <c r="M185" s="66"/>
      <c r="N185" s="66"/>
      <c r="O185" s="66"/>
      <c r="P185" s="66"/>
      <c r="Q185" s="66"/>
      <c r="R185" s="66"/>
      <c r="S185" s="31"/>
    </row>
    <row r="186" spans="1:19" ht="15" hidden="1" customHeight="1" x14ac:dyDescent="0.35">
      <c r="A186" s="570"/>
      <c r="B186" s="568" t="str">
        <f>'B. SOW'!A69</f>
        <v xml:space="preserve">6) </v>
      </c>
      <c r="C186" s="568"/>
      <c r="D186" s="568"/>
      <c r="E186" s="568"/>
      <c r="F186" s="568"/>
      <c r="G186" s="68"/>
      <c r="H186" s="66"/>
      <c r="I186" s="66"/>
      <c r="J186" s="66"/>
      <c r="K186" s="66"/>
      <c r="L186" s="66"/>
      <c r="M186" s="66"/>
      <c r="N186" s="66"/>
      <c r="O186" s="66"/>
      <c r="P186" s="66"/>
      <c r="Q186" s="66"/>
      <c r="R186" s="66"/>
      <c r="S186" s="31"/>
    </row>
    <row r="187" spans="1:19" ht="15" hidden="1" customHeight="1" x14ac:dyDescent="0.35">
      <c r="A187" s="570"/>
      <c r="B187" s="568" t="str">
        <f>'B. SOW'!A70</f>
        <v xml:space="preserve">7) </v>
      </c>
      <c r="C187" s="568"/>
      <c r="D187" s="568"/>
      <c r="E187" s="568"/>
      <c r="F187" s="568"/>
      <c r="G187" s="68"/>
      <c r="H187" s="66"/>
      <c r="I187" s="66"/>
      <c r="J187" s="66"/>
      <c r="K187" s="66"/>
      <c r="L187" s="66"/>
      <c r="M187" s="66"/>
      <c r="N187" s="66"/>
      <c r="O187" s="66"/>
      <c r="P187" s="66"/>
      <c r="Q187" s="66"/>
      <c r="R187" s="66"/>
      <c r="S187" s="31"/>
    </row>
    <row r="188" spans="1:19" ht="15" hidden="1" customHeight="1" x14ac:dyDescent="0.35">
      <c r="A188" s="570"/>
      <c r="B188" s="568" t="str">
        <f>'B. SOW'!A71</f>
        <v xml:space="preserve">8) </v>
      </c>
      <c r="C188" s="568"/>
      <c r="D188" s="568"/>
      <c r="E188" s="568"/>
      <c r="F188" s="568"/>
      <c r="G188" s="68"/>
      <c r="H188" s="66"/>
      <c r="I188" s="66"/>
      <c r="J188" s="66"/>
      <c r="K188" s="66"/>
      <c r="L188" s="66"/>
      <c r="M188" s="66"/>
      <c r="N188" s="66"/>
      <c r="O188" s="66"/>
      <c r="P188" s="66"/>
      <c r="Q188" s="66"/>
      <c r="R188" s="66"/>
      <c r="S188" s="31"/>
    </row>
    <row r="189" spans="1:19" ht="15" hidden="1" customHeight="1" x14ac:dyDescent="0.35">
      <c r="A189" s="570"/>
      <c r="B189" s="568" t="str">
        <f>'B. SOW'!A72</f>
        <v xml:space="preserve">9) </v>
      </c>
      <c r="C189" s="568"/>
      <c r="D189" s="568"/>
      <c r="E189" s="568"/>
      <c r="F189" s="568"/>
      <c r="G189" s="68"/>
      <c r="H189" s="66"/>
      <c r="I189" s="66"/>
      <c r="J189" s="66"/>
      <c r="K189" s="66"/>
      <c r="L189" s="66"/>
      <c r="M189" s="66"/>
      <c r="N189" s="66"/>
      <c r="O189" s="66"/>
      <c r="P189" s="66"/>
      <c r="Q189" s="66"/>
      <c r="R189" s="66"/>
      <c r="S189" s="31"/>
    </row>
    <row r="190" spans="1:19" ht="15" hidden="1" customHeight="1" x14ac:dyDescent="0.35">
      <c r="A190" s="570"/>
      <c r="B190" s="568" t="str">
        <f>'B. SOW'!A73</f>
        <v xml:space="preserve">10) </v>
      </c>
      <c r="C190" s="568"/>
      <c r="D190" s="568"/>
      <c r="E190" s="568"/>
      <c r="F190" s="568"/>
      <c r="G190" s="68"/>
      <c r="H190" s="66"/>
      <c r="I190" s="66"/>
      <c r="J190" s="66"/>
      <c r="K190" s="66"/>
      <c r="L190" s="66"/>
      <c r="M190" s="66"/>
      <c r="N190" s="66"/>
      <c r="O190" s="66"/>
      <c r="P190" s="66"/>
      <c r="Q190" s="66"/>
      <c r="R190" s="66"/>
      <c r="S190" s="31"/>
    </row>
    <row r="191" spans="1:19" ht="15" hidden="1" customHeight="1" x14ac:dyDescent="0.35">
      <c r="A191" s="570"/>
      <c r="B191" s="568" t="str">
        <f>'B. SOW'!A74</f>
        <v xml:space="preserve">11) </v>
      </c>
      <c r="C191" s="568"/>
      <c r="D191" s="568"/>
      <c r="E191" s="568"/>
      <c r="F191" s="568"/>
      <c r="G191" s="68"/>
      <c r="H191" s="66"/>
      <c r="I191" s="66"/>
      <c r="J191" s="66"/>
      <c r="K191" s="66"/>
      <c r="L191" s="66"/>
      <c r="M191" s="66"/>
      <c r="N191" s="66"/>
      <c r="O191" s="66"/>
      <c r="P191" s="66"/>
      <c r="Q191" s="66"/>
      <c r="R191" s="66"/>
      <c r="S191" s="31"/>
    </row>
    <row r="192" spans="1:19" ht="15" hidden="1" customHeight="1" x14ac:dyDescent="0.35">
      <c r="A192" s="570"/>
      <c r="B192" s="568" t="str">
        <f>'B. SOW'!A75</f>
        <v xml:space="preserve">12) </v>
      </c>
      <c r="C192" s="568"/>
      <c r="D192" s="568"/>
      <c r="E192" s="568"/>
      <c r="F192" s="568"/>
      <c r="G192" s="68"/>
      <c r="H192" s="66"/>
      <c r="I192" s="66"/>
      <c r="J192" s="66"/>
      <c r="K192" s="66"/>
      <c r="L192" s="66"/>
      <c r="M192" s="66"/>
      <c r="N192" s="66"/>
      <c r="O192" s="66"/>
      <c r="P192" s="66"/>
      <c r="Q192" s="66"/>
      <c r="R192" s="66"/>
      <c r="S192" s="31"/>
    </row>
    <row r="193" spans="1:19" ht="15" hidden="1" customHeight="1" x14ac:dyDescent="0.35">
      <c r="A193" s="64" t="s">
        <v>110</v>
      </c>
      <c r="B193" s="569" t="str">
        <f>'B. SOW'!S78</f>
        <v>Third Reporting Period</v>
      </c>
      <c r="C193" s="569"/>
      <c r="D193" s="569"/>
      <c r="E193" s="569"/>
      <c r="F193" s="569"/>
      <c r="G193" s="68"/>
      <c r="H193" s="66"/>
      <c r="I193" s="66"/>
      <c r="J193" s="66"/>
      <c r="K193" s="66"/>
      <c r="L193" s="66"/>
      <c r="M193" s="66"/>
      <c r="N193" s="66"/>
      <c r="O193" s="66"/>
      <c r="P193" s="66"/>
      <c r="Q193" s="66"/>
      <c r="R193" s="66"/>
      <c r="S193" s="31"/>
    </row>
    <row r="194" spans="1:19" ht="15" hidden="1" customHeight="1" x14ac:dyDescent="0.35">
      <c r="A194" s="570" t="s">
        <v>136</v>
      </c>
      <c r="B194" s="568" t="str">
        <f>'B. SOW'!A97</f>
        <v xml:space="preserve">1) </v>
      </c>
      <c r="C194" s="568"/>
      <c r="D194" s="568"/>
      <c r="E194" s="568"/>
      <c r="F194" s="568"/>
      <c r="G194" s="68"/>
      <c r="H194" s="66"/>
      <c r="I194" s="66"/>
      <c r="J194" s="66"/>
      <c r="K194" s="66"/>
      <c r="L194" s="66"/>
      <c r="M194" s="66"/>
      <c r="N194" s="66"/>
      <c r="O194" s="66"/>
      <c r="P194" s="66"/>
      <c r="Q194" s="66"/>
      <c r="R194" s="66"/>
      <c r="S194" s="31"/>
    </row>
    <row r="195" spans="1:19" ht="15" hidden="1" customHeight="1" x14ac:dyDescent="0.35">
      <c r="A195" s="570"/>
      <c r="B195" s="568" t="str">
        <f>'B. SOW'!A98</f>
        <v xml:space="preserve">2) </v>
      </c>
      <c r="C195" s="568"/>
      <c r="D195" s="568"/>
      <c r="E195" s="568"/>
      <c r="F195" s="568"/>
      <c r="G195" s="68"/>
      <c r="H195" s="66"/>
      <c r="I195" s="66"/>
      <c r="J195" s="66"/>
      <c r="K195" s="66"/>
      <c r="L195" s="66"/>
      <c r="M195" s="66"/>
      <c r="N195" s="66"/>
      <c r="O195" s="66"/>
      <c r="P195" s="66"/>
      <c r="Q195" s="66"/>
      <c r="R195" s="66"/>
      <c r="S195" s="31"/>
    </row>
    <row r="196" spans="1:19" ht="15" hidden="1" customHeight="1" x14ac:dyDescent="0.35">
      <c r="A196" s="570"/>
      <c r="B196" s="568" t="str">
        <f>'B. SOW'!A99</f>
        <v xml:space="preserve">3) </v>
      </c>
      <c r="C196" s="568"/>
      <c r="D196" s="568"/>
      <c r="E196" s="568"/>
      <c r="F196" s="568"/>
      <c r="G196" s="68"/>
      <c r="H196" s="66"/>
      <c r="I196" s="66"/>
      <c r="J196" s="66"/>
      <c r="K196" s="66"/>
      <c r="L196" s="66"/>
      <c r="M196" s="66"/>
      <c r="N196" s="66"/>
      <c r="O196" s="66"/>
      <c r="P196" s="66"/>
      <c r="Q196" s="66"/>
      <c r="R196" s="66"/>
      <c r="S196" s="31"/>
    </row>
    <row r="197" spans="1:19" ht="15" hidden="1" customHeight="1" x14ac:dyDescent="0.35">
      <c r="A197" s="570"/>
      <c r="B197" s="568" t="str">
        <f>'B. SOW'!A100</f>
        <v xml:space="preserve">4) </v>
      </c>
      <c r="C197" s="568"/>
      <c r="D197" s="568"/>
      <c r="E197" s="568"/>
      <c r="F197" s="568"/>
      <c r="G197" s="68"/>
      <c r="H197" s="66"/>
      <c r="I197" s="66"/>
      <c r="J197" s="66"/>
      <c r="K197" s="66"/>
      <c r="L197" s="66"/>
      <c r="M197" s="66"/>
      <c r="N197" s="66"/>
      <c r="O197" s="66"/>
      <c r="P197" s="66"/>
      <c r="Q197" s="66"/>
      <c r="R197" s="66"/>
      <c r="S197" s="31"/>
    </row>
    <row r="198" spans="1:19" ht="15" hidden="1" customHeight="1" x14ac:dyDescent="0.35">
      <c r="A198" s="570"/>
      <c r="B198" s="568" t="str">
        <f>'B. SOW'!A101</f>
        <v xml:space="preserve">5) </v>
      </c>
      <c r="C198" s="568"/>
      <c r="D198" s="568"/>
      <c r="E198" s="568"/>
      <c r="F198" s="568"/>
      <c r="G198" s="68"/>
      <c r="H198" s="66"/>
      <c r="I198" s="66"/>
      <c r="J198" s="66"/>
      <c r="K198" s="66"/>
      <c r="L198" s="66"/>
      <c r="M198" s="66"/>
      <c r="N198" s="66"/>
      <c r="O198" s="66"/>
      <c r="P198" s="66"/>
      <c r="Q198" s="66"/>
      <c r="R198" s="66"/>
      <c r="S198" s="31"/>
    </row>
    <row r="199" spans="1:19" ht="15" hidden="1" customHeight="1" x14ac:dyDescent="0.35">
      <c r="A199" s="570"/>
      <c r="B199" s="568" t="str">
        <f>'B. SOW'!A102</f>
        <v xml:space="preserve">6) </v>
      </c>
      <c r="C199" s="568"/>
      <c r="D199" s="568"/>
      <c r="E199" s="568"/>
      <c r="F199" s="568"/>
      <c r="G199" s="68"/>
      <c r="H199" s="66"/>
      <c r="I199" s="66"/>
      <c r="J199" s="66"/>
      <c r="K199" s="66"/>
      <c r="L199" s="66"/>
      <c r="M199" s="66"/>
      <c r="N199" s="66"/>
      <c r="O199" s="66"/>
      <c r="P199" s="66"/>
      <c r="Q199" s="66"/>
      <c r="R199" s="66"/>
      <c r="S199" s="31"/>
    </row>
    <row r="200" spans="1:19" ht="15" hidden="1" customHeight="1" x14ac:dyDescent="0.35">
      <c r="A200" s="570"/>
      <c r="B200" s="568" t="str">
        <f>'B. SOW'!A103</f>
        <v xml:space="preserve">7) </v>
      </c>
      <c r="C200" s="568"/>
      <c r="D200" s="568"/>
      <c r="E200" s="568"/>
      <c r="F200" s="568"/>
      <c r="G200" s="68"/>
      <c r="H200" s="66"/>
      <c r="I200" s="66"/>
      <c r="J200" s="66"/>
      <c r="K200" s="66"/>
      <c r="L200" s="66"/>
      <c r="M200" s="66"/>
      <c r="N200" s="66"/>
      <c r="O200" s="66"/>
      <c r="P200" s="66"/>
      <c r="Q200" s="66"/>
      <c r="R200" s="66"/>
      <c r="S200" s="31"/>
    </row>
    <row r="201" spans="1:19" ht="15" hidden="1" customHeight="1" x14ac:dyDescent="0.35">
      <c r="A201" s="570"/>
      <c r="B201" s="568" t="str">
        <f>'B. SOW'!A104</f>
        <v xml:space="preserve">8) </v>
      </c>
      <c r="C201" s="568"/>
      <c r="D201" s="568"/>
      <c r="E201" s="568"/>
      <c r="F201" s="568"/>
      <c r="G201" s="68"/>
      <c r="H201" s="66"/>
      <c r="I201" s="66"/>
      <c r="J201" s="66"/>
      <c r="K201" s="66"/>
      <c r="L201" s="66"/>
      <c r="M201" s="66"/>
      <c r="N201" s="66"/>
      <c r="O201" s="66"/>
      <c r="P201" s="66"/>
      <c r="Q201" s="66"/>
      <c r="R201" s="66"/>
      <c r="S201" s="31"/>
    </row>
    <row r="202" spans="1:19" ht="15" hidden="1" customHeight="1" x14ac:dyDescent="0.35">
      <c r="A202" s="570"/>
      <c r="B202" s="568" t="str">
        <f>'B. SOW'!A105</f>
        <v xml:space="preserve">9) </v>
      </c>
      <c r="C202" s="568"/>
      <c r="D202" s="568"/>
      <c r="E202" s="568"/>
      <c r="F202" s="568"/>
      <c r="G202" s="68"/>
      <c r="H202" s="66"/>
      <c r="I202" s="66"/>
      <c r="J202" s="66"/>
      <c r="K202" s="66"/>
      <c r="L202" s="66"/>
      <c r="M202" s="66"/>
      <c r="N202" s="66"/>
      <c r="O202" s="66"/>
      <c r="P202" s="66"/>
      <c r="Q202" s="66"/>
      <c r="R202" s="66"/>
      <c r="S202" s="31"/>
    </row>
    <row r="203" spans="1:19" ht="15" hidden="1" customHeight="1" x14ac:dyDescent="0.35">
      <c r="A203" s="570"/>
      <c r="B203" s="568" t="str">
        <f>'B. SOW'!A106</f>
        <v xml:space="preserve">10) </v>
      </c>
      <c r="C203" s="568"/>
      <c r="D203" s="568"/>
      <c r="E203" s="568"/>
      <c r="F203" s="568"/>
      <c r="G203" s="68"/>
      <c r="H203" s="66"/>
      <c r="I203" s="66"/>
      <c r="J203" s="66"/>
      <c r="K203" s="66"/>
      <c r="L203" s="66"/>
      <c r="M203" s="66"/>
      <c r="N203" s="66"/>
      <c r="O203" s="66"/>
      <c r="P203" s="66"/>
      <c r="Q203" s="66"/>
      <c r="R203" s="66"/>
      <c r="S203" s="31"/>
    </row>
    <row r="204" spans="1:19" ht="15" hidden="1" customHeight="1" x14ac:dyDescent="0.35">
      <c r="A204" s="570"/>
      <c r="B204" s="568" t="str">
        <f>'B. SOW'!A107</f>
        <v xml:space="preserve">11) </v>
      </c>
      <c r="C204" s="568"/>
      <c r="D204" s="568"/>
      <c r="E204" s="568"/>
      <c r="F204" s="568"/>
      <c r="G204" s="68"/>
      <c r="H204" s="66"/>
      <c r="I204" s="66"/>
      <c r="J204" s="66"/>
      <c r="K204" s="66"/>
      <c r="L204" s="66"/>
      <c r="M204" s="66"/>
      <c r="N204" s="66"/>
      <c r="O204" s="66"/>
      <c r="P204" s="66"/>
      <c r="Q204" s="66"/>
      <c r="R204" s="66"/>
      <c r="S204" s="31"/>
    </row>
    <row r="205" spans="1:19" ht="15" hidden="1" customHeight="1" x14ac:dyDescent="0.35">
      <c r="A205" s="570"/>
      <c r="B205" s="568" t="str">
        <f>'B. SOW'!A108</f>
        <v xml:space="preserve">12) </v>
      </c>
      <c r="C205" s="568"/>
      <c r="D205" s="568"/>
      <c r="E205" s="568"/>
      <c r="F205" s="568"/>
      <c r="G205" s="68"/>
      <c r="H205" s="66"/>
      <c r="I205" s="66"/>
      <c r="J205" s="66"/>
      <c r="K205" s="66"/>
      <c r="L205" s="66"/>
      <c r="M205" s="66"/>
      <c r="N205" s="66"/>
      <c r="O205" s="66"/>
      <c r="P205" s="66"/>
      <c r="Q205" s="66"/>
      <c r="R205" s="66"/>
      <c r="S205" s="31"/>
    </row>
    <row r="206" spans="1:19" ht="15" hidden="1" customHeight="1" x14ac:dyDescent="0.35">
      <c r="A206" s="64" t="s">
        <v>112</v>
      </c>
      <c r="B206" s="569" t="str">
        <f>'B. SOW'!S111</f>
        <v>Fourth Reporting Period</v>
      </c>
      <c r="C206" s="569"/>
      <c r="D206" s="569"/>
      <c r="E206" s="569"/>
      <c r="F206" s="569"/>
      <c r="G206" s="68"/>
      <c r="H206" s="66"/>
      <c r="I206" s="66"/>
      <c r="J206" s="66"/>
      <c r="K206" s="66"/>
      <c r="L206" s="66"/>
      <c r="M206" s="66"/>
      <c r="N206" s="66"/>
      <c r="O206" s="66"/>
      <c r="P206" s="66"/>
      <c r="Q206" s="66"/>
      <c r="R206" s="66"/>
      <c r="S206" s="31"/>
    </row>
    <row r="207" spans="1:19" ht="15" hidden="1" customHeight="1" x14ac:dyDescent="0.35">
      <c r="A207" s="570" t="s">
        <v>136</v>
      </c>
      <c r="B207" s="568" t="str">
        <f>'B. SOW'!A130</f>
        <v xml:space="preserve">1) </v>
      </c>
      <c r="C207" s="568"/>
      <c r="D207" s="568"/>
      <c r="E207" s="568"/>
      <c r="F207" s="568"/>
      <c r="G207" s="68"/>
      <c r="H207" s="66"/>
      <c r="I207" s="66"/>
      <c r="J207" s="66"/>
      <c r="K207" s="66"/>
      <c r="L207" s="66"/>
      <c r="M207" s="66"/>
      <c r="N207" s="66"/>
      <c r="O207" s="66"/>
      <c r="P207" s="66"/>
      <c r="Q207" s="66"/>
      <c r="R207" s="66"/>
      <c r="S207" s="31"/>
    </row>
    <row r="208" spans="1:19" ht="15" hidden="1" customHeight="1" x14ac:dyDescent="0.35">
      <c r="A208" s="570"/>
      <c r="B208" s="568" t="str">
        <f>'B. SOW'!A131</f>
        <v xml:space="preserve">2) </v>
      </c>
      <c r="C208" s="568"/>
      <c r="D208" s="568"/>
      <c r="E208" s="568"/>
      <c r="F208" s="568"/>
      <c r="G208" s="68"/>
      <c r="H208" s="66"/>
      <c r="I208" s="66"/>
      <c r="J208" s="66"/>
      <c r="K208" s="66"/>
      <c r="L208" s="66"/>
      <c r="M208" s="66"/>
      <c r="N208" s="66"/>
      <c r="O208" s="66"/>
      <c r="P208" s="66"/>
      <c r="Q208" s="66"/>
      <c r="R208" s="66"/>
      <c r="S208" s="31"/>
    </row>
    <row r="209" spans="1:19" ht="15" hidden="1" customHeight="1" x14ac:dyDescent="0.35">
      <c r="A209" s="570"/>
      <c r="B209" s="568" t="str">
        <f>'B. SOW'!A132</f>
        <v xml:space="preserve">3) </v>
      </c>
      <c r="C209" s="568"/>
      <c r="D209" s="568"/>
      <c r="E209" s="568"/>
      <c r="F209" s="568"/>
      <c r="G209" s="68"/>
      <c r="H209" s="66"/>
      <c r="I209" s="66"/>
      <c r="J209" s="66"/>
      <c r="K209" s="66"/>
      <c r="L209" s="66"/>
      <c r="M209" s="66"/>
      <c r="N209" s="66"/>
      <c r="O209" s="66"/>
      <c r="P209" s="66"/>
      <c r="Q209" s="66"/>
      <c r="R209" s="66"/>
      <c r="S209" s="31"/>
    </row>
    <row r="210" spans="1:19" ht="15" hidden="1" customHeight="1" x14ac:dyDescent="0.35">
      <c r="A210" s="570"/>
      <c r="B210" s="568" t="str">
        <f>'B. SOW'!A133</f>
        <v xml:space="preserve">4) </v>
      </c>
      <c r="C210" s="568"/>
      <c r="D210" s="568"/>
      <c r="E210" s="568"/>
      <c r="F210" s="568"/>
      <c r="G210" s="68"/>
      <c r="H210" s="66"/>
      <c r="I210" s="66"/>
      <c r="J210" s="66"/>
      <c r="K210" s="66"/>
      <c r="L210" s="66"/>
      <c r="M210" s="66"/>
      <c r="N210" s="66"/>
      <c r="O210" s="66"/>
      <c r="P210" s="66"/>
      <c r="Q210" s="66"/>
      <c r="R210" s="66"/>
      <c r="S210" s="31"/>
    </row>
    <row r="211" spans="1:19" ht="15" hidden="1" customHeight="1" x14ac:dyDescent="0.35">
      <c r="A211" s="570"/>
      <c r="B211" s="568" t="str">
        <f>'B. SOW'!A134</f>
        <v xml:space="preserve">5) </v>
      </c>
      <c r="C211" s="568"/>
      <c r="D211" s="568"/>
      <c r="E211" s="568"/>
      <c r="F211" s="568"/>
      <c r="G211" s="68"/>
      <c r="H211" s="66"/>
      <c r="I211" s="66"/>
      <c r="J211" s="66"/>
      <c r="K211" s="66"/>
      <c r="L211" s="66"/>
      <c r="M211" s="66"/>
      <c r="N211" s="66"/>
      <c r="O211" s="66"/>
      <c r="P211" s="66"/>
      <c r="Q211" s="66"/>
      <c r="R211" s="66"/>
      <c r="S211" s="31"/>
    </row>
    <row r="212" spans="1:19" ht="15" hidden="1" customHeight="1" x14ac:dyDescent="0.35">
      <c r="A212" s="570"/>
      <c r="B212" s="568" t="str">
        <f>'B. SOW'!A135</f>
        <v xml:space="preserve">6) </v>
      </c>
      <c r="C212" s="568"/>
      <c r="D212" s="568"/>
      <c r="E212" s="568"/>
      <c r="F212" s="568"/>
      <c r="G212" s="68"/>
      <c r="H212" s="66"/>
      <c r="I212" s="66"/>
      <c r="J212" s="66"/>
      <c r="K212" s="66"/>
      <c r="L212" s="66"/>
      <c r="M212" s="66"/>
      <c r="N212" s="66"/>
      <c r="O212" s="66"/>
      <c r="P212" s="66"/>
      <c r="Q212" s="66"/>
      <c r="R212" s="66"/>
      <c r="S212" s="31"/>
    </row>
    <row r="213" spans="1:19" ht="15" hidden="1" customHeight="1" x14ac:dyDescent="0.35">
      <c r="A213" s="570"/>
      <c r="B213" s="568" t="str">
        <f>'B. SOW'!A136</f>
        <v xml:space="preserve">7) </v>
      </c>
      <c r="C213" s="568"/>
      <c r="D213" s="568"/>
      <c r="E213" s="568"/>
      <c r="F213" s="568"/>
      <c r="G213" s="68"/>
      <c r="H213" s="66"/>
      <c r="I213" s="66"/>
      <c r="J213" s="66"/>
      <c r="K213" s="66"/>
      <c r="L213" s="66"/>
      <c r="M213" s="66"/>
      <c r="N213" s="66"/>
      <c r="O213" s="66"/>
      <c r="P213" s="66"/>
      <c r="Q213" s="66"/>
      <c r="R213" s="66"/>
      <c r="S213" s="31"/>
    </row>
    <row r="214" spans="1:19" ht="15" hidden="1" customHeight="1" x14ac:dyDescent="0.35">
      <c r="A214" s="570"/>
      <c r="B214" s="568" t="str">
        <f>'B. SOW'!A137</f>
        <v xml:space="preserve">8) </v>
      </c>
      <c r="C214" s="568"/>
      <c r="D214" s="568"/>
      <c r="E214" s="568"/>
      <c r="F214" s="568"/>
      <c r="G214" s="68"/>
      <c r="H214" s="66"/>
      <c r="I214" s="66"/>
      <c r="J214" s="66"/>
      <c r="K214" s="66"/>
      <c r="L214" s="66"/>
      <c r="M214" s="66"/>
      <c r="N214" s="66"/>
      <c r="O214" s="66"/>
      <c r="P214" s="66"/>
      <c r="Q214" s="66"/>
      <c r="R214" s="66"/>
      <c r="S214" s="31"/>
    </row>
    <row r="215" spans="1:19" ht="15" hidden="1" customHeight="1" x14ac:dyDescent="0.35">
      <c r="A215" s="570"/>
      <c r="B215" s="568" t="str">
        <f>'B. SOW'!A138</f>
        <v xml:space="preserve">9) </v>
      </c>
      <c r="C215" s="568"/>
      <c r="D215" s="568"/>
      <c r="E215" s="568"/>
      <c r="F215" s="568"/>
      <c r="G215" s="68"/>
      <c r="H215" s="66"/>
      <c r="I215" s="66"/>
      <c r="J215" s="66"/>
      <c r="K215" s="66"/>
      <c r="L215" s="66"/>
      <c r="M215" s="66"/>
      <c r="N215" s="66"/>
      <c r="O215" s="66"/>
      <c r="P215" s="66"/>
      <c r="Q215" s="66"/>
      <c r="R215" s="66"/>
      <c r="S215" s="31"/>
    </row>
    <row r="216" spans="1:19" ht="15" hidden="1" customHeight="1" x14ac:dyDescent="0.35">
      <c r="A216" s="570"/>
      <c r="B216" s="568" t="str">
        <f>'B. SOW'!A139</f>
        <v xml:space="preserve">10) </v>
      </c>
      <c r="C216" s="568"/>
      <c r="D216" s="568"/>
      <c r="E216" s="568"/>
      <c r="F216" s="568"/>
      <c r="G216" s="68"/>
      <c r="H216" s="66"/>
      <c r="I216" s="66"/>
      <c r="J216" s="66"/>
      <c r="K216" s="66"/>
      <c r="L216" s="66"/>
      <c r="M216" s="66"/>
      <c r="N216" s="66"/>
      <c r="O216" s="66"/>
      <c r="P216" s="66"/>
      <c r="Q216" s="66"/>
      <c r="R216" s="66"/>
      <c r="S216" s="31"/>
    </row>
    <row r="217" spans="1:19" ht="15" hidden="1" customHeight="1" x14ac:dyDescent="0.35">
      <c r="A217" s="570"/>
      <c r="B217" s="568" t="str">
        <f>'B. SOW'!A140</f>
        <v xml:space="preserve">11) </v>
      </c>
      <c r="C217" s="568"/>
      <c r="D217" s="568"/>
      <c r="E217" s="568"/>
      <c r="F217" s="568"/>
      <c r="G217" s="68"/>
      <c r="H217" s="66"/>
      <c r="I217" s="66"/>
      <c r="J217" s="66"/>
      <c r="K217" s="66"/>
      <c r="L217" s="66"/>
      <c r="M217" s="66"/>
      <c r="N217" s="66"/>
      <c r="O217" s="66"/>
      <c r="P217" s="66"/>
      <c r="Q217" s="66"/>
      <c r="R217" s="66"/>
      <c r="S217" s="31"/>
    </row>
    <row r="218" spans="1:19" ht="15" hidden="1" customHeight="1" x14ac:dyDescent="0.35">
      <c r="A218" s="570"/>
      <c r="B218" s="568" t="str">
        <f>'B. SOW'!A141</f>
        <v xml:space="preserve">12) </v>
      </c>
      <c r="C218" s="568"/>
      <c r="D218" s="568"/>
      <c r="E218" s="568"/>
      <c r="F218" s="568"/>
      <c r="G218" s="68"/>
      <c r="H218" s="66"/>
      <c r="I218" s="66"/>
      <c r="J218" s="66"/>
      <c r="K218" s="66"/>
      <c r="L218" s="66"/>
      <c r="M218" s="66"/>
      <c r="N218" s="66"/>
      <c r="O218" s="66"/>
      <c r="P218" s="66"/>
      <c r="Q218" s="66"/>
      <c r="R218" s="66"/>
      <c r="S218" s="31"/>
    </row>
    <row r="219" spans="1:19" ht="15" hidden="1" customHeight="1" x14ac:dyDescent="0.35">
      <c r="A219" s="64" t="s">
        <v>114</v>
      </c>
      <c r="B219" s="569" t="str">
        <f>'B. SOW'!S144</f>
        <v>Fifth Reporting Period</v>
      </c>
      <c r="C219" s="569"/>
      <c r="D219" s="569"/>
      <c r="E219" s="569"/>
      <c r="F219" s="569"/>
      <c r="G219" s="68"/>
      <c r="H219" s="66"/>
      <c r="I219" s="66"/>
      <c r="J219" s="66"/>
      <c r="K219" s="66"/>
      <c r="L219" s="66"/>
      <c r="M219" s="66"/>
      <c r="N219" s="66"/>
      <c r="O219" s="66"/>
      <c r="P219" s="66"/>
      <c r="Q219" s="66"/>
      <c r="R219" s="66"/>
      <c r="S219" s="31"/>
    </row>
    <row r="220" spans="1:19" ht="15" hidden="1" customHeight="1" x14ac:dyDescent="0.35">
      <c r="A220" s="570" t="s">
        <v>136</v>
      </c>
      <c r="B220" s="568" t="str">
        <f>'B. SOW'!A163</f>
        <v xml:space="preserve">1) </v>
      </c>
      <c r="C220" s="568"/>
      <c r="D220" s="568"/>
      <c r="E220" s="568"/>
      <c r="F220" s="568"/>
      <c r="G220" s="68"/>
      <c r="H220" s="66"/>
      <c r="I220" s="66"/>
      <c r="J220" s="66"/>
      <c r="K220" s="66"/>
      <c r="L220" s="66"/>
      <c r="M220" s="66"/>
      <c r="N220" s="66"/>
      <c r="O220" s="66"/>
      <c r="P220" s="66"/>
      <c r="Q220" s="66"/>
      <c r="R220" s="66"/>
      <c r="S220" s="31"/>
    </row>
    <row r="221" spans="1:19" ht="15" hidden="1" customHeight="1" x14ac:dyDescent="0.35">
      <c r="A221" s="570"/>
      <c r="B221" s="568" t="str">
        <f>'B. SOW'!A164</f>
        <v xml:space="preserve">2) </v>
      </c>
      <c r="C221" s="568"/>
      <c r="D221" s="568"/>
      <c r="E221" s="568"/>
      <c r="F221" s="568"/>
      <c r="G221" s="68"/>
      <c r="H221" s="66"/>
      <c r="I221" s="66"/>
      <c r="J221" s="66"/>
      <c r="K221" s="66"/>
      <c r="L221" s="66"/>
      <c r="M221" s="66"/>
      <c r="N221" s="66"/>
      <c r="O221" s="66"/>
      <c r="P221" s="66"/>
      <c r="Q221" s="66"/>
      <c r="R221" s="66"/>
      <c r="S221" s="31"/>
    </row>
    <row r="222" spans="1:19" ht="15" hidden="1" customHeight="1" x14ac:dyDescent="0.35">
      <c r="A222" s="570"/>
      <c r="B222" s="568" t="str">
        <f>'B. SOW'!A165</f>
        <v xml:space="preserve">3) </v>
      </c>
      <c r="C222" s="568"/>
      <c r="D222" s="568"/>
      <c r="E222" s="568"/>
      <c r="F222" s="568"/>
      <c r="G222" s="68"/>
      <c r="H222" s="66"/>
      <c r="I222" s="66"/>
      <c r="J222" s="66"/>
      <c r="K222" s="66"/>
      <c r="L222" s="66"/>
      <c r="M222" s="66"/>
      <c r="N222" s="66"/>
      <c r="O222" s="66"/>
      <c r="P222" s="66"/>
      <c r="Q222" s="66"/>
      <c r="R222" s="66"/>
      <c r="S222" s="31"/>
    </row>
    <row r="223" spans="1:19" ht="15" hidden="1" customHeight="1" x14ac:dyDescent="0.35">
      <c r="A223" s="570"/>
      <c r="B223" s="568" t="str">
        <f>'B. SOW'!A166</f>
        <v xml:space="preserve">4) </v>
      </c>
      <c r="C223" s="568"/>
      <c r="D223" s="568"/>
      <c r="E223" s="568"/>
      <c r="F223" s="568"/>
      <c r="G223" s="68"/>
      <c r="H223" s="66"/>
      <c r="I223" s="66"/>
      <c r="J223" s="66"/>
      <c r="K223" s="66"/>
      <c r="L223" s="66"/>
      <c r="M223" s="66"/>
      <c r="N223" s="66"/>
      <c r="O223" s="66"/>
      <c r="P223" s="66"/>
      <c r="Q223" s="66"/>
      <c r="R223" s="66"/>
      <c r="S223" s="31"/>
    </row>
    <row r="224" spans="1:19" ht="15" hidden="1" customHeight="1" x14ac:dyDescent="0.35">
      <c r="A224" s="570"/>
      <c r="B224" s="568" t="str">
        <f>'B. SOW'!A167</f>
        <v xml:space="preserve">5) </v>
      </c>
      <c r="C224" s="568"/>
      <c r="D224" s="568"/>
      <c r="E224" s="568"/>
      <c r="F224" s="568"/>
      <c r="G224" s="68"/>
      <c r="H224" s="66"/>
      <c r="I224" s="66"/>
      <c r="J224" s="66"/>
      <c r="K224" s="66"/>
      <c r="L224" s="66"/>
      <c r="M224" s="66"/>
      <c r="N224" s="66"/>
      <c r="O224" s="66"/>
      <c r="P224" s="66"/>
      <c r="Q224" s="66"/>
      <c r="R224" s="66"/>
      <c r="S224" s="31"/>
    </row>
    <row r="225" spans="1:19" ht="15" hidden="1" customHeight="1" x14ac:dyDescent="0.35">
      <c r="A225" s="570"/>
      <c r="B225" s="568" t="str">
        <f>'B. SOW'!A168</f>
        <v xml:space="preserve">6) </v>
      </c>
      <c r="C225" s="568"/>
      <c r="D225" s="568"/>
      <c r="E225" s="568"/>
      <c r="F225" s="568"/>
      <c r="G225" s="68"/>
      <c r="H225" s="66"/>
      <c r="I225" s="66"/>
      <c r="J225" s="66"/>
      <c r="K225" s="66"/>
      <c r="L225" s="66"/>
      <c r="M225" s="66"/>
      <c r="N225" s="66"/>
      <c r="O225" s="66"/>
      <c r="P225" s="66"/>
      <c r="Q225" s="66"/>
      <c r="R225" s="66"/>
      <c r="S225" s="31"/>
    </row>
    <row r="226" spans="1:19" ht="15" hidden="1" customHeight="1" x14ac:dyDescent="0.35">
      <c r="A226" s="570"/>
      <c r="B226" s="568" t="str">
        <f>'B. SOW'!A169</f>
        <v xml:space="preserve">7) </v>
      </c>
      <c r="C226" s="568"/>
      <c r="D226" s="568"/>
      <c r="E226" s="568"/>
      <c r="F226" s="568"/>
      <c r="G226" s="68"/>
      <c r="H226" s="66"/>
      <c r="I226" s="66"/>
      <c r="J226" s="66"/>
      <c r="K226" s="66"/>
      <c r="L226" s="66"/>
      <c r="M226" s="66"/>
      <c r="N226" s="66"/>
      <c r="O226" s="66"/>
      <c r="P226" s="66"/>
      <c r="Q226" s="66"/>
      <c r="R226" s="66"/>
      <c r="S226" s="31"/>
    </row>
    <row r="227" spans="1:19" ht="15" hidden="1" customHeight="1" x14ac:dyDescent="0.35">
      <c r="A227" s="570"/>
      <c r="B227" s="568" t="str">
        <f>'B. SOW'!A170</f>
        <v xml:space="preserve">8) </v>
      </c>
      <c r="C227" s="568"/>
      <c r="D227" s="568"/>
      <c r="E227" s="568"/>
      <c r="F227" s="568"/>
      <c r="G227" s="68"/>
      <c r="H227" s="66"/>
      <c r="I227" s="66"/>
      <c r="J227" s="66"/>
      <c r="K227" s="66"/>
      <c r="L227" s="66"/>
      <c r="M227" s="66"/>
      <c r="N227" s="66"/>
      <c r="O227" s="66"/>
      <c r="P227" s="66"/>
      <c r="Q227" s="66"/>
      <c r="R227" s="66"/>
      <c r="S227" s="31"/>
    </row>
    <row r="228" spans="1:19" ht="15" hidden="1" customHeight="1" x14ac:dyDescent="0.35">
      <c r="A228" s="570"/>
      <c r="B228" s="568" t="str">
        <f>'B. SOW'!A171</f>
        <v xml:space="preserve">9) </v>
      </c>
      <c r="C228" s="568"/>
      <c r="D228" s="568"/>
      <c r="E228" s="568"/>
      <c r="F228" s="568"/>
      <c r="G228" s="68"/>
      <c r="H228" s="66"/>
      <c r="I228" s="66"/>
      <c r="J228" s="66"/>
      <c r="K228" s="66"/>
      <c r="L228" s="66"/>
      <c r="M228" s="66"/>
      <c r="N228" s="66"/>
      <c r="O228" s="66"/>
      <c r="P228" s="66"/>
      <c r="Q228" s="66"/>
      <c r="R228" s="66"/>
      <c r="S228" s="31"/>
    </row>
    <row r="229" spans="1:19" ht="15" hidden="1" customHeight="1" x14ac:dyDescent="0.35">
      <c r="A229" s="570"/>
      <c r="B229" s="568" t="str">
        <f>'B. SOW'!A172</f>
        <v xml:space="preserve">10) </v>
      </c>
      <c r="C229" s="568"/>
      <c r="D229" s="568"/>
      <c r="E229" s="568"/>
      <c r="F229" s="568"/>
      <c r="G229" s="68"/>
      <c r="H229" s="66"/>
      <c r="I229" s="66"/>
      <c r="J229" s="66"/>
      <c r="K229" s="66"/>
      <c r="L229" s="66"/>
      <c r="M229" s="66"/>
      <c r="N229" s="66"/>
      <c r="O229" s="66"/>
      <c r="P229" s="66"/>
      <c r="Q229" s="66"/>
      <c r="R229" s="66"/>
      <c r="S229" s="31"/>
    </row>
    <row r="230" spans="1:19" ht="15" hidden="1" customHeight="1" x14ac:dyDescent="0.35">
      <c r="A230" s="570"/>
      <c r="B230" s="568" t="str">
        <f>'B. SOW'!A173</f>
        <v xml:space="preserve">11) </v>
      </c>
      <c r="C230" s="568"/>
      <c r="D230" s="568"/>
      <c r="E230" s="568"/>
      <c r="F230" s="568"/>
      <c r="G230" s="68"/>
      <c r="H230" s="66"/>
      <c r="I230" s="66"/>
      <c r="J230" s="66"/>
      <c r="K230" s="66"/>
      <c r="L230" s="66"/>
      <c r="M230" s="66"/>
      <c r="N230" s="66"/>
      <c r="O230" s="66"/>
      <c r="P230" s="66"/>
      <c r="Q230" s="66"/>
      <c r="R230" s="66"/>
      <c r="S230" s="31"/>
    </row>
    <row r="231" spans="1:19" ht="15" hidden="1" customHeight="1" x14ac:dyDescent="0.35">
      <c r="A231" s="570"/>
      <c r="B231" s="568" t="str">
        <f>'B. SOW'!A174</f>
        <v xml:space="preserve">12) </v>
      </c>
      <c r="C231" s="568"/>
      <c r="D231" s="568"/>
      <c r="E231" s="568"/>
      <c r="F231" s="568"/>
      <c r="G231" s="68"/>
      <c r="H231" s="66"/>
      <c r="I231" s="66"/>
      <c r="J231" s="66"/>
      <c r="K231" s="66"/>
      <c r="L231" s="66"/>
      <c r="M231" s="66"/>
      <c r="N231" s="66"/>
      <c r="O231" s="66"/>
      <c r="P231" s="66"/>
      <c r="Q231" s="66"/>
      <c r="R231" s="66"/>
      <c r="S231" s="31"/>
    </row>
    <row r="232" spans="1:19" ht="15" hidden="1" customHeight="1" x14ac:dyDescent="0.35">
      <c r="A232" s="64" t="s">
        <v>116</v>
      </c>
      <c r="B232" s="569" t="str">
        <f>'B. SOW'!S177</f>
        <v>Sixth Reporting Period</v>
      </c>
      <c r="C232" s="569"/>
      <c r="D232" s="569"/>
      <c r="E232" s="569"/>
      <c r="F232" s="569"/>
      <c r="G232" s="68"/>
      <c r="H232" s="66"/>
      <c r="I232" s="66"/>
      <c r="J232" s="66"/>
      <c r="K232" s="66"/>
      <c r="L232" s="66"/>
      <c r="M232" s="66"/>
      <c r="N232" s="66"/>
      <c r="O232" s="66"/>
      <c r="P232" s="66"/>
      <c r="Q232" s="66"/>
      <c r="R232" s="66"/>
      <c r="S232" s="31"/>
    </row>
    <row r="233" spans="1:19" ht="15" hidden="1" customHeight="1" x14ac:dyDescent="0.35">
      <c r="A233" s="570" t="s">
        <v>136</v>
      </c>
      <c r="B233" s="568" t="str">
        <f>'B. SOW'!A196</f>
        <v xml:space="preserve">1) </v>
      </c>
      <c r="C233" s="568"/>
      <c r="D233" s="568"/>
      <c r="E233" s="568"/>
      <c r="F233" s="568"/>
      <c r="G233" s="68"/>
      <c r="H233" s="66"/>
      <c r="I233" s="66"/>
      <c r="J233" s="66"/>
      <c r="K233" s="66"/>
      <c r="L233" s="66"/>
      <c r="M233" s="66"/>
      <c r="N233" s="66"/>
      <c r="O233" s="66"/>
      <c r="P233" s="66"/>
      <c r="Q233" s="66"/>
      <c r="R233" s="66"/>
      <c r="S233" s="31"/>
    </row>
    <row r="234" spans="1:19" ht="15" hidden="1" customHeight="1" x14ac:dyDescent="0.35">
      <c r="A234" s="570"/>
      <c r="B234" s="568" t="str">
        <f>'B. SOW'!A197</f>
        <v xml:space="preserve">2) </v>
      </c>
      <c r="C234" s="568"/>
      <c r="D234" s="568"/>
      <c r="E234" s="568"/>
      <c r="F234" s="568"/>
      <c r="G234" s="68"/>
      <c r="H234" s="66"/>
      <c r="I234" s="66"/>
      <c r="J234" s="66"/>
      <c r="K234" s="66"/>
      <c r="L234" s="66"/>
      <c r="M234" s="66"/>
      <c r="N234" s="66"/>
      <c r="O234" s="66"/>
      <c r="P234" s="66"/>
      <c r="Q234" s="66"/>
      <c r="R234" s="66"/>
      <c r="S234" s="31"/>
    </row>
    <row r="235" spans="1:19" ht="15" hidden="1" customHeight="1" x14ac:dyDescent="0.35">
      <c r="A235" s="570"/>
      <c r="B235" s="568" t="str">
        <f>'B. SOW'!A198</f>
        <v xml:space="preserve">3) </v>
      </c>
      <c r="C235" s="568"/>
      <c r="D235" s="568"/>
      <c r="E235" s="568"/>
      <c r="F235" s="568"/>
      <c r="G235" s="68"/>
      <c r="H235" s="66"/>
      <c r="I235" s="66"/>
      <c r="J235" s="66"/>
      <c r="K235" s="66"/>
      <c r="L235" s="66"/>
      <c r="M235" s="66"/>
      <c r="N235" s="66"/>
      <c r="O235" s="66"/>
      <c r="P235" s="66"/>
      <c r="Q235" s="66"/>
      <c r="R235" s="66"/>
      <c r="S235" s="31"/>
    </row>
    <row r="236" spans="1:19" ht="15" hidden="1" customHeight="1" x14ac:dyDescent="0.35">
      <c r="A236" s="570"/>
      <c r="B236" s="568" t="str">
        <f>'B. SOW'!A199</f>
        <v xml:space="preserve">4) </v>
      </c>
      <c r="C236" s="568"/>
      <c r="D236" s="568"/>
      <c r="E236" s="568"/>
      <c r="F236" s="568"/>
      <c r="G236" s="68"/>
      <c r="H236" s="66"/>
      <c r="I236" s="66"/>
      <c r="J236" s="66"/>
      <c r="K236" s="66"/>
      <c r="L236" s="66"/>
      <c r="M236" s="66"/>
      <c r="N236" s="66"/>
      <c r="O236" s="66"/>
      <c r="P236" s="66"/>
      <c r="Q236" s="66"/>
      <c r="R236" s="66"/>
      <c r="S236" s="31"/>
    </row>
    <row r="237" spans="1:19" ht="15" hidden="1" customHeight="1" x14ac:dyDescent="0.35">
      <c r="A237" s="570"/>
      <c r="B237" s="568" t="str">
        <f>'B. SOW'!A200</f>
        <v xml:space="preserve">5) </v>
      </c>
      <c r="C237" s="568"/>
      <c r="D237" s="568"/>
      <c r="E237" s="568"/>
      <c r="F237" s="568"/>
      <c r="G237" s="68"/>
      <c r="H237" s="66"/>
      <c r="I237" s="66"/>
      <c r="J237" s="66"/>
      <c r="K237" s="66"/>
      <c r="L237" s="66"/>
      <c r="M237" s="66"/>
      <c r="N237" s="66"/>
      <c r="O237" s="66"/>
      <c r="P237" s="66"/>
      <c r="Q237" s="66"/>
      <c r="R237" s="66"/>
      <c r="S237" s="31"/>
    </row>
    <row r="238" spans="1:19" ht="15" hidden="1" customHeight="1" x14ac:dyDescent="0.35">
      <c r="A238" s="570"/>
      <c r="B238" s="568" t="str">
        <f>'B. SOW'!A201</f>
        <v xml:space="preserve">6) </v>
      </c>
      <c r="C238" s="568"/>
      <c r="D238" s="568"/>
      <c r="E238" s="568"/>
      <c r="F238" s="568"/>
      <c r="G238" s="68"/>
      <c r="H238" s="66"/>
      <c r="I238" s="66"/>
      <c r="J238" s="66"/>
      <c r="K238" s="66"/>
      <c r="L238" s="66"/>
      <c r="M238" s="66"/>
      <c r="N238" s="66"/>
      <c r="O238" s="66"/>
      <c r="P238" s="66"/>
      <c r="Q238" s="66"/>
      <c r="R238" s="66"/>
      <c r="S238" s="31"/>
    </row>
    <row r="239" spans="1:19" ht="15" hidden="1" customHeight="1" x14ac:dyDescent="0.35">
      <c r="A239" s="570"/>
      <c r="B239" s="568" t="str">
        <f>'B. SOW'!A202</f>
        <v xml:space="preserve">7) </v>
      </c>
      <c r="C239" s="568"/>
      <c r="D239" s="568"/>
      <c r="E239" s="568"/>
      <c r="F239" s="568"/>
      <c r="G239" s="68"/>
      <c r="H239" s="66"/>
      <c r="I239" s="66"/>
      <c r="J239" s="66"/>
      <c r="K239" s="66"/>
      <c r="L239" s="66"/>
      <c r="M239" s="66"/>
      <c r="N239" s="66"/>
      <c r="O239" s="66"/>
      <c r="P239" s="66"/>
      <c r="Q239" s="66"/>
      <c r="R239" s="66"/>
      <c r="S239" s="31"/>
    </row>
    <row r="240" spans="1:19" ht="15" hidden="1" customHeight="1" x14ac:dyDescent="0.35">
      <c r="A240" s="570"/>
      <c r="B240" s="568" t="str">
        <f>'B. SOW'!A203</f>
        <v xml:space="preserve">8) </v>
      </c>
      <c r="C240" s="568"/>
      <c r="D240" s="568"/>
      <c r="E240" s="568"/>
      <c r="F240" s="568"/>
      <c r="G240" s="68"/>
      <c r="H240" s="66"/>
      <c r="I240" s="66"/>
      <c r="J240" s="66"/>
      <c r="K240" s="66"/>
      <c r="L240" s="66"/>
      <c r="M240" s="66"/>
      <c r="N240" s="66"/>
      <c r="O240" s="66"/>
      <c r="P240" s="66"/>
      <c r="Q240" s="66"/>
      <c r="R240" s="66"/>
      <c r="S240" s="31"/>
    </row>
    <row r="241" spans="1:19" ht="15" hidden="1" customHeight="1" x14ac:dyDescent="0.35">
      <c r="A241" s="570"/>
      <c r="B241" s="568" t="str">
        <f>'B. SOW'!A204</f>
        <v xml:space="preserve">9) </v>
      </c>
      <c r="C241" s="568"/>
      <c r="D241" s="568"/>
      <c r="E241" s="568"/>
      <c r="F241" s="568"/>
      <c r="G241" s="68"/>
      <c r="H241" s="66"/>
      <c r="I241" s="66"/>
      <c r="J241" s="66"/>
      <c r="K241" s="66"/>
      <c r="L241" s="66"/>
      <c r="M241" s="66"/>
      <c r="N241" s="66"/>
      <c r="O241" s="66"/>
      <c r="P241" s="66"/>
      <c r="Q241" s="66"/>
      <c r="R241" s="66"/>
      <c r="S241" s="31"/>
    </row>
    <row r="242" spans="1:19" ht="15" hidden="1" customHeight="1" x14ac:dyDescent="0.35">
      <c r="A242" s="570"/>
      <c r="B242" s="568" t="str">
        <f>'B. SOW'!A205</f>
        <v xml:space="preserve">10) </v>
      </c>
      <c r="C242" s="568"/>
      <c r="D242" s="568"/>
      <c r="E242" s="568"/>
      <c r="F242" s="568"/>
      <c r="G242" s="68"/>
      <c r="H242" s="66"/>
      <c r="I242" s="66"/>
      <c r="J242" s="66"/>
      <c r="K242" s="66"/>
      <c r="L242" s="66"/>
      <c r="M242" s="66"/>
      <c r="N242" s="66"/>
      <c r="O242" s="66"/>
      <c r="P242" s="66"/>
      <c r="Q242" s="66"/>
      <c r="R242" s="66"/>
      <c r="S242" s="31"/>
    </row>
    <row r="243" spans="1:19" ht="15" hidden="1" customHeight="1" x14ac:dyDescent="0.35">
      <c r="A243" s="570"/>
      <c r="B243" s="568" t="str">
        <f>'B. SOW'!A206</f>
        <v xml:space="preserve">11) </v>
      </c>
      <c r="C243" s="568"/>
      <c r="D243" s="568"/>
      <c r="E243" s="568"/>
      <c r="F243" s="568"/>
      <c r="G243" s="68"/>
      <c r="H243" s="66"/>
      <c r="I243" s="66"/>
      <c r="J243" s="66"/>
      <c r="K243" s="66"/>
      <c r="L243" s="66"/>
      <c r="M243" s="66"/>
      <c r="N243" s="66"/>
      <c r="O243" s="66"/>
      <c r="P243" s="66"/>
      <c r="Q243" s="66"/>
      <c r="R243" s="66"/>
      <c r="S243" s="31"/>
    </row>
    <row r="244" spans="1:19" ht="15" hidden="1" customHeight="1" x14ac:dyDescent="0.35">
      <c r="A244" s="570"/>
      <c r="B244" s="568" t="str">
        <f>'B. SOW'!A207</f>
        <v xml:space="preserve">12) </v>
      </c>
      <c r="C244" s="568"/>
      <c r="D244" s="568"/>
      <c r="E244" s="568"/>
      <c r="F244" s="568"/>
      <c r="G244" s="68"/>
      <c r="H244" s="66"/>
      <c r="I244" s="66"/>
      <c r="J244" s="66"/>
      <c r="K244" s="66"/>
      <c r="L244" s="66"/>
      <c r="M244" s="66"/>
      <c r="N244" s="66"/>
      <c r="O244" s="66"/>
      <c r="P244" s="66"/>
      <c r="Q244" s="66"/>
      <c r="R244" s="66"/>
      <c r="S244" s="31"/>
    </row>
    <row r="245" spans="1:19" ht="15" hidden="1" customHeight="1" x14ac:dyDescent="0.35">
      <c r="A245" s="64" t="s">
        <v>118</v>
      </c>
      <c r="B245" s="569" t="str">
        <f>'B. SOW'!S210</f>
        <v>Seventh Reporting Period</v>
      </c>
      <c r="C245" s="569"/>
      <c r="D245" s="569"/>
      <c r="E245" s="569"/>
      <c r="F245" s="569"/>
      <c r="G245" s="68"/>
      <c r="H245" s="66"/>
      <c r="I245" s="66"/>
      <c r="J245" s="66"/>
      <c r="K245" s="66"/>
      <c r="L245" s="66"/>
      <c r="M245" s="66"/>
      <c r="N245" s="66"/>
      <c r="O245" s="66"/>
      <c r="P245" s="66"/>
      <c r="Q245" s="66"/>
      <c r="R245" s="66"/>
      <c r="S245" s="31"/>
    </row>
    <row r="246" spans="1:19" ht="15" hidden="1" customHeight="1" x14ac:dyDescent="0.35">
      <c r="A246" s="570" t="s">
        <v>136</v>
      </c>
      <c r="B246" s="568" t="str">
        <f>'B. SOW'!A229</f>
        <v xml:space="preserve">1) </v>
      </c>
      <c r="C246" s="568"/>
      <c r="D246" s="568"/>
      <c r="E246" s="568"/>
      <c r="F246" s="568"/>
      <c r="G246" s="68"/>
      <c r="H246" s="66"/>
      <c r="I246" s="66"/>
      <c r="J246" s="66"/>
      <c r="K246" s="66"/>
      <c r="L246" s="66"/>
      <c r="M246" s="66"/>
      <c r="N246" s="66"/>
      <c r="O246" s="66"/>
      <c r="P246" s="66"/>
      <c r="Q246" s="66"/>
      <c r="R246" s="66"/>
      <c r="S246" s="31"/>
    </row>
    <row r="247" spans="1:19" ht="15" hidden="1" customHeight="1" x14ac:dyDescent="0.35">
      <c r="A247" s="570"/>
      <c r="B247" s="568" t="str">
        <f>'B. SOW'!A230</f>
        <v xml:space="preserve">2) </v>
      </c>
      <c r="C247" s="568"/>
      <c r="D247" s="568"/>
      <c r="E247" s="568"/>
      <c r="F247" s="568"/>
      <c r="G247" s="68"/>
      <c r="H247" s="66"/>
      <c r="I247" s="66"/>
      <c r="J247" s="66"/>
      <c r="K247" s="66"/>
      <c r="L247" s="66"/>
      <c r="M247" s="66"/>
      <c r="N247" s="66"/>
      <c r="O247" s="66"/>
      <c r="P247" s="66"/>
      <c r="Q247" s="66"/>
      <c r="R247" s="66"/>
      <c r="S247" s="31"/>
    </row>
    <row r="248" spans="1:19" ht="15" hidden="1" customHeight="1" x14ac:dyDescent="0.35">
      <c r="A248" s="570"/>
      <c r="B248" s="568" t="str">
        <f>'B. SOW'!A231</f>
        <v xml:space="preserve">3) </v>
      </c>
      <c r="C248" s="568"/>
      <c r="D248" s="568"/>
      <c r="E248" s="568"/>
      <c r="F248" s="568"/>
      <c r="G248" s="68"/>
      <c r="H248" s="66"/>
      <c r="I248" s="66"/>
      <c r="J248" s="66"/>
      <c r="K248" s="66"/>
      <c r="L248" s="66"/>
      <c r="M248" s="66"/>
      <c r="N248" s="66"/>
      <c r="O248" s="66"/>
      <c r="P248" s="66"/>
      <c r="Q248" s="66"/>
      <c r="R248" s="66"/>
      <c r="S248" s="31"/>
    </row>
    <row r="249" spans="1:19" ht="15" hidden="1" customHeight="1" x14ac:dyDescent="0.35">
      <c r="A249" s="570"/>
      <c r="B249" s="568" t="str">
        <f>'B. SOW'!A232</f>
        <v xml:space="preserve">4) </v>
      </c>
      <c r="C249" s="568"/>
      <c r="D249" s="568"/>
      <c r="E249" s="568"/>
      <c r="F249" s="568"/>
      <c r="G249" s="68"/>
      <c r="H249" s="66"/>
      <c r="I249" s="66"/>
      <c r="J249" s="66"/>
      <c r="K249" s="66"/>
      <c r="L249" s="66"/>
      <c r="M249" s="66"/>
      <c r="N249" s="66"/>
      <c r="O249" s="66"/>
      <c r="P249" s="66"/>
      <c r="Q249" s="66"/>
      <c r="R249" s="66"/>
      <c r="S249" s="31"/>
    </row>
    <row r="250" spans="1:19" ht="15" hidden="1" customHeight="1" x14ac:dyDescent="0.35">
      <c r="A250" s="570"/>
      <c r="B250" s="568" t="str">
        <f>'B. SOW'!A233</f>
        <v xml:space="preserve">5) </v>
      </c>
      <c r="C250" s="568"/>
      <c r="D250" s="568"/>
      <c r="E250" s="568"/>
      <c r="F250" s="568"/>
      <c r="G250" s="68"/>
      <c r="H250" s="66"/>
      <c r="I250" s="66"/>
      <c r="J250" s="66"/>
      <c r="K250" s="66"/>
      <c r="L250" s="66"/>
      <c r="M250" s="66"/>
      <c r="N250" s="66"/>
      <c r="O250" s="66"/>
      <c r="P250" s="66"/>
      <c r="Q250" s="66"/>
      <c r="R250" s="66"/>
      <c r="S250" s="31"/>
    </row>
    <row r="251" spans="1:19" ht="15" hidden="1" customHeight="1" x14ac:dyDescent="0.35">
      <c r="A251" s="570"/>
      <c r="B251" s="568" t="str">
        <f>'B. SOW'!A234</f>
        <v xml:space="preserve">6) </v>
      </c>
      <c r="C251" s="568"/>
      <c r="D251" s="568"/>
      <c r="E251" s="568"/>
      <c r="F251" s="568"/>
      <c r="G251" s="68"/>
      <c r="H251" s="66"/>
      <c r="I251" s="66"/>
      <c r="J251" s="66"/>
      <c r="K251" s="66"/>
      <c r="L251" s="66"/>
      <c r="M251" s="66"/>
      <c r="N251" s="66"/>
      <c r="O251" s="66"/>
      <c r="P251" s="66"/>
      <c r="Q251" s="66"/>
      <c r="R251" s="66"/>
      <c r="S251" s="31"/>
    </row>
    <row r="252" spans="1:19" ht="15" hidden="1" customHeight="1" x14ac:dyDescent="0.35">
      <c r="A252" s="570"/>
      <c r="B252" s="568" t="str">
        <f>'B. SOW'!A235</f>
        <v xml:space="preserve">7) </v>
      </c>
      <c r="C252" s="568"/>
      <c r="D252" s="568"/>
      <c r="E252" s="568"/>
      <c r="F252" s="568"/>
      <c r="G252" s="68"/>
      <c r="H252" s="66"/>
      <c r="I252" s="66"/>
      <c r="J252" s="66"/>
      <c r="K252" s="66"/>
      <c r="L252" s="66"/>
      <c r="M252" s="66"/>
      <c r="N252" s="66"/>
      <c r="O252" s="66"/>
      <c r="P252" s="66"/>
      <c r="Q252" s="66"/>
      <c r="R252" s="66"/>
      <c r="S252" s="31"/>
    </row>
    <row r="253" spans="1:19" ht="15" hidden="1" customHeight="1" x14ac:dyDescent="0.35">
      <c r="A253" s="570"/>
      <c r="B253" s="568" t="str">
        <f>'B. SOW'!A236</f>
        <v xml:space="preserve">8) </v>
      </c>
      <c r="C253" s="568"/>
      <c r="D253" s="568"/>
      <c r="E253" s="568"/>
      <c r="F253" s="568"/>
      <c r="G253" s="68"/>
      <c r="H253" s="66"/>
      <c r="I253" s="66"/>
      <c r="J253" s="66"/>
      <c r="K253" s="66"/>
      <c r="L253" s="66"/>
      <c r="M253" s="66"/>
      <c r="N253" s="66"/>
      <c r="O253" s="66"/>
      <c r="P253" s="66"/>
      <c r="Q253" s="66"/>
      <c r="R253" s="66"/>
      <c r="S253" s="31"/>
    </row>
    <row r="254" spans="1:19" ht="15" hidden="1" customHeight="1" x14ac:dyDescent="0.35">
      <c r="A254" s="570"/>
      <c r="B254" s="568" t="str">
        <f>'B. SOW'!A237</f>
        <v xml:space="preserve">9) </v>
      </c>
      <c r="C254" s="568"/>
      <c r="D254" s="568"/>
      <c r="E254" s="568"/>
      <c r="F254" s="568"/>
      <c r="G254" s="68"/>
      <c r="H254" s="66"/>
      <c r="I254" s="66"/>
      <c r="J254" s="66"/>
      <c r="K254" s="66"/>
      <c r="L254" s="66"/>
      <c r="M254" s="66"/>
      <c r="N254" s="66"/>
      <c r="O254" s="66"/>
      <c r="P254" s="66"/>
      <c r="Q254" s="66"/>
      <c r="R254" s="66"/>
      <c r="S254" s="31"/>
    </row>
    <row r="255" spans="1:19" ht="15" hidden="1" customHeight="1" x14ac:dyDescent="0.35">
      <c r="A255" s="570"/>
      <c r="B255" s="568" t="str">
        <f>'B. SOW'!A238</f>
        <v xml:space="preserve">10) </v>
      </c>
      <c r="C255" s="568"/>
      <c r="D255" s="568"/>
      <c r="E255" s="568"/>
      <c r="F255" s="568"/>
      <c r="G255" s="68"/>
      <c r="H255" s="66"/>
      <c r="I255" s="66"/>
      <c r="J255" s="66"/>
      <c r="K255" s="66"/>
      <c r="L255" s="66"/>
      <c r="M255" s="66"/>
      <c r="N255" s="66"/>
      <c r="O255" s="66"/>
      <c r="P255" s="66"/>
      <c r="Q255" s="66"/>
      <c r="R255" s="66"/>
      <c r="S255" s="31"/>
    </row>
    <row r="256" spans="1:19" ht="15" hidden="1" customHeight="1" x14ac:dyDescent="0.35">
      <c r="A256" s="570"/>
      <c r="B256" s="568" t="str">
        <f>'B. SOW'!A239</f>
        <v xml:space="preserve">11) </v>
      </c>
      <c r="C256" s="568"/>
      <c r="D256" s="568"/>
      <c r="E256" s="568"/>
      <c r="F256" s="568"/>
      <c r="G256" s="68"/>
      <c r="H256" s="66"/>
      <c r="I256" s="66"/>
      <c r="J256" s="66"/>
      <c r="K256" s="66"/>
      <c r="L256" s="66"/>
      <c r="M256" s="66"/>
      <c r="N256" s="66"/>
      <c r="O256" s="66"/>
      <c r="P256" s="66"/>
      <c r="Q256" s="66"/>
      <c r="R256" s="66"/>
      <c r="S256" s="31"/>
    </row>
    <row r="257" spans="1:19" ht="15" hidden="1" customHeight="1" x14ac:dyDescent="0.35">
      <c r="A257" s="570"/>
      <c r="B257" s="568" t="str">
        <f>'B. SOW'!A240</f>
        <v xml:space="preserve">12) </v>
      </c>
      <c r="C257" s="568"/>
      <c r="D257" s="568"/>
      <c r="E257" s="568"/>
      <c r="F257" s="568"/>
      <c r="G257" s="68"/>
      <c r="H257" s="66"/>
      <c r="I257" s="66"/>
      <c r="J257" s="66"/>
      <c r="K257" s="66"/>
      <c r="L257" s="66"/>
      <c r="M257" s="66"/>
      <c r="N257" s="66"/>
      <c r="O257" s="66"/>
      <c r="P257" s="66"/>
      <c r="Q257" s="66"/>
      <c r="R257" s="66"/>
      <c r="S257" s="31"/>
    </row>
    <row r="258" spans="1:19" ht="15" hidden="1" customHeight="1" x14ac:dyDescent="0.35">
      <c r="A258" s="64" t="s">
        <v>120</v>
      </c>
      <c r="B258" s="569" t="str">
        <f>'B. SOW'!S243</f>
        <v>Eighth Reporting Period</v>
      </c>
      <c r="C258" s="569"/>
      <c r="D258" s="569"/>
      <c r="E258" s="569"/>
      <c r="F258" s="569"/>
      <c r="G258" s="68"/>
      <c r="H258" s="66"/>
      <c r="I258" s="66"/>
      <c r="J258" s="66"/>
      <c r="K258" s="66"/>
      <c r="L258" s="66"/>
      <c r="M258" s="66"/>
      <c r="N258" s="66"/>
      <c r="O258" s="66"/>
      <c r="P258" s="66"/>
      <c r="Q258" s="66"/>
      <c r="R258" s="66"/>
      <c r="S258" s="31"/>
    </row>
    <row r="259" spans="1:19" ht="15" hidden="1" customHeight="1" x14ac:dyDescent="0.35">
      <c r="A259" s="570" t="s">
        <v>136</v>
      </c>
      <c r="B259" s="568" t="str">
        <f>'B. SOW'!A262</f>
        <v xml:space="preserve">1) </v>
      </c>
      <c r="C259" s="568"/>
      <c r="D259" s="568"/>
      <c r="E259" s="568"/>
      <c r="F259" s="568"/>
      <c r="G259" s="68"/>
      <c r="H259" s="66"/>
      <c r="I259" s="66"/>
      <c r="J259" s="66"/>
      <c r="K259" s="66"/>
      <c r="L259" s="66"/>
      <c r="M259" s="66"/>
      <c r="N259" s="66"/>
      <c r="O259" s="66"/>
      <c r="P259" s="66"/>
      <c r="Q259" s="66"/>
      <c r="R259" s="66"/>
      <c r="S259" s="31"/>
    </row>
    <row r="260" spans="1:19" ht="15" hidden="1" customHeight="1" x14ac:dyDescent="0.35">
      <c r="A260" s="570"/>
      <c r="B260" s="568" t="str">
        <f>'B. SOW'!A263</f>
        <v xml:space="preserve">2) </v>
      </c>
      <c r="C260" s="568"/>
      <c r="D260" s="568"/>
      <c r="E260" s="568"/>
      <c r="F260" s="568"/>
      <c r="G260" s="68"/>
      <c r="H260" s="66"/>
      <c r="I260" s="66"/>
      <c r="J260" s="66"/>
      <c r="K260" s="66"/>
      <c r="L260" s="66"/>
      <c r="M260" s="66"/>
      <c r="N260" s="66"/>
      <c r="O260" s="66"/>
      <c r="P260" s="66"/>
      <c r="Q260" s="66"/>
      <c r="R260" s="66"/>
      <c r="S260" s="31"/>
    </row>
    <row r="261" spans="1:19" ht="15" hidden="1" customHeight="1" x14ac:dyDescent="0.35">
      <c r="A261" s="570"/>
      <c r="B261" s="568" t="str">
        <f>'B. SOW'!A264</f>
        <v xml:space="preserve">3) </v>
      </c>
      <c r="C261" s="568"/>
      <c r="D261" s="568"/>
      <c r="E261" s="568"/>
      <c r="F261" s="568"/>
      <c r="G261" s="68"/>
      <c r="H261" s="66"/>
      <c r="I261" s="66"/>
      <c r="J261" s="66"/>
      <c r="K261" s="66"/>
      <c r="L261" s="66"/>
      <c r="M261" s="66"/>
      <c r="N261" s="66"/>
      <c r="O261" s="66"/>
      <c r="P261" s="66"/>
      <c r="Q261" s="66"/>
      <c r="R261" s="66"/>
      <c r="S261" s="31"/>
    </row>
    <row r="262" spans="1:19" ht="15" hidden="1" customHeight="1" x14ac:dyDescent="0.35">
      <c r="A262" s="570"/>
      <c r="B262" s="568" t="str">
        <f>'B. SOW'!A265</f>
        <v xml:space="preserve">4) </v>
      </c>
      <c r="C262" s="568"/>
      <c r="D262" s="568"/>
      <c r="E262" s="568"/>
      <c r="F262" s="568"/>
      <c r="G262" s="68"/>
      <c r="H262" s="66"/>
      <c r="I262" s="66"/>
      <c r="J262" s="66"/>
      <c r="K262" s="66"/>
      <c r="L262" s="66"/>
      <c r="M262" s="66"/>
      <c r="N262" s="66"/>
      <c r="O262" s="66"/>
      <c r="P262" s="66"/>
      <c r="Q262" s="66"/>
      <c r="R262" s="66"/>
      <c r="S262" s="31"/>
    </row>
    <row r="263" spans="1:19" ht="15" hidden="1" customHeight="1" x14ac:dyDescent="0.35">
      <c r="A263" s="570"/>
      <c r="B263" s="568" t="str">
        <f>'B. SOW'!A266</f>
        <v xml:space="preserve">5) </v>
      </c>
      <c r="C263" s="568"/>
      <c r="D263" s="568"/>
      <c r="E263" s="568"/>
      <c r="F263" s="568"/>
      <c r="G263" s="68"/>
      <c r="H263" s="66"/>
      <c r="I263" s="66"/>
      <c r="J263" s="66"/>
      <c r="K263" s="66"/>
      <c r="L263" s="66"/>
      <c r="M263" s="66"/>
      <c r="N263" s="66"/>
      <c r="O263" s="66"/>
      <c r="P263" s="66"/>
      <c r="Q263" s="66"/>
      <c r="R263" s="66"/>
      <c r="S263" s="31"/>
    </row>
    <row r="264" spans="1:19" ht="15" hidden="1" customHeight="1" x14ac:dyDescent="0.35">
      <c r="A264" s="570"/>
      <c r="B264" s="568" t="str">
        <f>'B. SOW'!A267</f>
        <v xml:space="preserve">6) </v>
      </c>
      <c r="C264" s="568"/>
      <c r="D264" s="568"/>
      <c r="E264" s="568"/>
      <c r="F264" s="568"/>
      <c r="G264" s="68"/>
      <c r="H264" s="66"/>
      <c r="I264" s="66"/>
      <c r="J264" s="66"/>
      <c r="K264" s="66"/>
      <c r="L264" s="66"/>
      <c r="M264" s="66"/>
      <c r="N264" s="66"/>
      <c r="O264" s="66"/>
      <c r="P264" s="66"/>
      <c r="Q264" s="66"/>
      <c r="R264" s="66"/>
      <c r="S264" s="31"/>
    </row>
    <row r="265" spans="1:19" ht="15" hidden="1" customHeight="1" x14ac:dyDescent="0.35">
      <c r="A265" s="570"/>
      <c r="B265" s="568" t="str">
        <f>'B. SOW'!A268</f>
        <v xml:space="preserve">7) </v>
      </c>
      <c r="C265" s="568"/>
      <c r="D265" s="568"/>
      <c r="E265" s="568"/>
      <c r="F265" s="568"/>
      <c r="G265" s="68"/>
      <c r="H265" s="66"/>
      <c r="I265" s="66"/>
      <c r="J265" s="66"/>
      <c r="K265" s="66"/>
      <c r="L265" s="66"/>
      <c r="M265" s="66"/>
      <c r="N265" s="66"/>
      <c r="O265" s="66"/>
      <c r="P265" s="66"/>
      <c r="Q265" s="66"/>
      <c r="R265" s="66"/>
      <c r="S265" s="31"/>
    </row>
    <row r="266" spans="1:19" ht="15" hidden="1" customHeight="1" x14ac:dyDescent="0.35">
      <c r="A266" s="570"/>
      <c r="B266" s="568" t="str">
        <f>'B. SOW'!A269</f>
        <v xml:space="preserve">8) </v>
      </c>
      <c r="C266" s="568"/>
      <c r="D266" s="568"/>
      <c r="E266" s="568"/>
      <c r="F266" s="568"/>
      <c r="G266" s="68"/>
      <c r="H266" s="66"/>
      <c r="I266" s="66"/>
      <c r="J266" s="66"/>
      <c r="K266" s="66"/>
      <c r="L266" s="66"/>
      <c r="M266" s="66"/>
      <c r="N266" s="66"/>
      <c r="O266" s="66"/>
      <c r="P266" s="66"/>
      <c r="Q266" s="66"/>
      <c r="R266" s="66"/>
      <c r="S266" s="31"/>
    </row>
    <row r="267" spans="1:19" ht="15" hidden="1" customHeight="1" x14ac:dyDescent="0.35">
      <c r="A267" s="570"/>
      <c r="B267" s="568" t="str">
        <f>'B. SOW'!A270</f>
        <v xml:space="preserve">9) </v>
      </c>
      <c r="C267" s="568"/>
      <c r="D267" s="568"/>
      <c r="E267" s="568"/>
      <c r="F267" s="568"/>
      <c r="G267" s="68"/>
      <c r="H267" s="66"/>
      <c r="I267" s="66"/>
      <c r="J267" s="66"/>
      <c r="K267" s="66"/>
      <c r="L267" s="66"/>
      <c r="M267" s="66"/>
      <c r="N267" s="66"/>
      <c r="O267" s="66"/>
      <c r="P267" s="66"/>
      <c r="Q267" s="66"/>
      <c r="R267" s="66"/>
      <c r="S267" s="31"/>
    </row>
    <row r="268" spans="1:19" ht="15" hidden="1" customHeight="1" x14ac:dyDescent="0.35">
      <c r="A268" s="570"/>
      <c r="B268" s="568" t="str">
        <f>'B. SOW'!A271</f>
        <v xml:space="preserve">10) </v>
      </c>
      <c r="C268" s="568"/>
      <c r="D268" s="568"/>
      <c r="E268" s="568"/>
      <c r="F268" s="568"/>
      <c r="G268" s="68"/>
      <c r="H268" s="66"/>
      <c r="I268" s="66"/>
      <c r="J268" s="66"/>
      <c r="K268" s="66"/>
      <c r="L268" s="66"/>
      <c r="M268" s="66"/>
      <c r="N268" s="66"/>
      <c r="O268" s="66"/>
      <c r="P268" s="66"/>
      <c r="Q268" s="66"/>
      <c r="R268" s="66"/>
      <c r="S268" s="31"/>
    </row>
    <row r="269" spans="1:19" ht="15" hidden="1" customHeight="1" x14ac:dyDescent="0.35">
      <c r="A269" s="570"/>
      <c r="B269" s="568" t="str">
        <f>'B. SOW'!A272</f>
        <v xml:space="preserve">11) </v>
      </c>
      <c r="C269" s="568"/>
      <c r="D269" s="568"/>
      <c r="E269" s="568"/>
      <c r="F269" s="568"/>
      <c r="G269" s="68"/>
      <c r="H269" s="66"/>
      <c r="I269" s="66"/>
      <c r="J269" s="66"/>
      <c r="K269" s="66"/>
      <c r="L269" s="66"/>
      <c r="M269" s="66"/>
      <c r="N269" s="66"/>
      <c r="O269" s="66"/>
      <c r="P269" s="66"/>
      <c r="Q269" s="66"/>
      <c r="R269" s="66"/>
      <c r="S269" s="31"/>
    </row>
    <row r="270" spans="1:19" ht="15" hidden="1" customHeight="1" x14ac:dyDescent="0.35">
      <c r="A270" s="570"/>
      <c r="B270" s="568" t="str">
        <f>'B. SOW'!A273</f>
        <v xml:space="preserve">12) </v>
      </c>
      <c r="C270" s="568"/>
      <c r="D270" s="568"/>
      <c r="E270" s="568"/>
      <c r="F270" s="568"/>
      <c r="G270" s="68"/>
      <c r="H270" s="66"/>
      <c r="I270" s="66"/>
      <c r="J270" s="66"/>
      <c r="K270" s="66"/>
      <c r="L270" s="66"/>
      <c r="M270" s="66"/>
      <c r="N270" s="66"/>
      <c r="O270" s="66"/>
      <c r="P270" s="66"/>
      <c r="Q270" s="66"/>
      <c r="R270" s="66"/>
      <c r="S270" s="31"/>
    </row>
    <row r="271" spans="1:19" ht="15" hidden="1" customHeight="1" x14ac:dyDescent="0.35">
      <c r="A271" s="64" t="s">
        <v>122</v>
      </c>
      <c r="B271" s="569" t="str">
        <f>'B. SOW'!S276</f>
        <v>Nineth Reporting Period</v>
      </c>
      <c r="C271" s="569"/>
      <c r="D271" s="569"/>
      <c r="E271" s="569"/>
      <c r="F271" s="569"/>
      <c r="G271" s="68"/>
      <c r="H271" s="66"/>
      <c r="I271" s="66"/>
      <c r="J271" s="66"/>
      <c r="K271" s="66"/>
      <c r="L271" s="66"/>
      <c r="M271" s="66"/>
      <c r="N271" s="66"/>
      <c r="O271" s="66"/>
      <c r="P271" s="66"/>
      <c r="Q271" s="66"/>
      <c r="R271" s="66"/>
      <c r="S271" s="31"/>
    </row>
    <row r="272" spans="1:19" ht="15" hidden="1" customHeight="1" x14ac:dyDescent="0.35">
      <c r="A272" s="570" t="s">
        <v>136</v>
      </c>
      <c r="B272" s="568" t="str">
        <f>'B. SOW'!A295</f>
        <v xml:space="preserve">1) </v>
      </c>
      <c r="C272" s="568"/>
      <c r="D272" s="568"/>
      <c r="E272" s="568"/>
      <c r="F272" s="568"/>
      <c r="G272" s="68"/>
      <c r="H272" s="66"/>
      <c r="I272" s="66"/>
      <c r="J272" s="66"/>
      <c r="K272" s="66"/>
      <c r="L272" s="66"/>
      <c r="M272" s="66"/>
      <c r="N272" s="66"/>
      <c r="O272" s="66"/>
      <c r="P272" s="66"/>
      <c r="Q272" s="66"/>
      <c r="R272" s="66"/>
      <c r="S272" s="31"/>
    </row>
    <row r="273" spans="1:19" ht="15" hidden="1" customHeight="1" x14ac:dyDescent="0.35">
      <c r="A273" s="570"/>
      <c r="B273" s="568" t="str">
        <f>'B. SOW'!A296</f>
        <v xml:space="preserve">2) </v>
      </c>
      <c r="C273" s="568"/>
      <c r="D273" s="568"/>
      <c r="E273" s="568"/>
      <c r="F273" s="568"/>
      <c r="G273" s="68"/>
      <c r="H273" s="66"/>
      <c r="I273" s="66"/>
      <c r="J273" s="66"/>
      <c r="K273" s="66"/>
      <c r="L273" s="66"/>
      <c r="M273" s="66"/>
      <c r="N273" s="66"/>
      <c r="O273" s="66"/>
      <c r="P273" s="66"/>
      <c r="Q273" s="66"/>
      <c r="R273" s="66"/>
      <c r="S273" s="31"/>
    </row>
    <row r="274" spans="1:19" ht="15" hidden="1" customHeight="1" x14ac:dyDescent="0.35">
      <c r="A274" s="570"/>
      <c r="B274" s="568" t="str">
        <f>'B. SOW'!A297</f>
        <v xml:space="preserve">3) </v>
      </c>
      <c r="C274" s="568"/>
      <c r="D274" s="568"/>
      <c r="E274" s="568"/>
      <c r="F274" s="568"/>
      <c r="G274" s="68"/>
      <c r="H274" s="66"/>
      <c r="I274" s="66"/>
      <c r="J274" s="66"/>
      <c r="K274" s="66"/>
      <c r="L274" s="66"/>
      <c r="M274" s="66"/>
      <c r="N274" s="66"/>
      <c r="O274" s="66"/>
      <c r="P274" s="66"/>
      <c r="Q274" s="66"/>
      <c r="R274" s="66"/>
      <c r="S274" s="31"/>
    </row>
    <row r="275" spans="1:19" ht="15" hidden="1" customHeight="1" x14ac:dyDescent="0.35">
      <c r="A275" s="570"/>
      <c r="B275" s="568" t="str">
        <f>'B. SOW'!A298</f>
        <v xml:space="preserve">4) </v>
      </c>
      <c r="C275" s="568"/>
      <c r="D275" s="568"/>
      <c r="E275" s="568"/>
      <c r="F275" s="568"/>
      <c r="G275" s="68"/>
      <c r="H275" s="66"/>
      <c r="I275" s="66"/>
      <c r="J275" s="66"/>
      <c r="K275" s="66"/>
      <c r="L275" s="66"/>
      <c r="M275" s="66"/>
      <c r="N275" s="66"/>
      <c r="O275" s="66"/>
      <c r="P275" s="66"/>
      <c r="Q275" s="66"/>
      <c r="R275" s="66"/>
      <c r="S275" s="31"/>
    </row>
    <row r="276" spans="1:19" ht="15" hidden="1" customHeight="1" x14ac:dyDescent="0.35">
      <c r="A276" s="570"/>
      <c r="B276" s="568" t="str">
        <f>'B. SOW'!A299</f>
        <v xml:space="preserve">5) </v>
      </c>
      <c r="C276" s="568"/>
      <c r="D276" s="568"/>
      <c r="E276" s="568"/>
      <c r="F276" s="568"/>
      <c r="G276" s="68"/>
      <c r="H276" s="66"/>
      <c r="I276" s="66"/>
      <c r="J276" s="66"/>
      <c r="K276" s="66"/>
      <c r="L276" s="66"/>
      <c r="M276" s="66"/>
      <c r="N276" s="66"/>
      <c r="O276" s="66"/>
      <c r="P276" s="66"/>
      <c r="Q276" s="66"/>
      <c r="R276" s="66"/>
      <c r="S276" s="31"/>
    </row>
    <row r="277" spans="1:19" ht="15" hidden="1" customHeight="1" x14ac:dyDescent="0.35">
      <c r="A277" s="570"/>
      <c r="B277" s="568" t="str">
        <f>'B. SOW'!A300</f>
        <v xml:space="preserve">6) </v>
      </c>
      <c r="C277" s="568"/>
      <c r="D277" s="568"/>
      <c r="E277" s="568"/>
      <c r="F277" s="568"/>
      <c r="G277" s="68"/>
      <c r="H277" s="66"/>
      <c r="I277" s="66"/>
      <c r="J277" s="66"/>
      <c r="K277" s="66"/>
      <c r="L277" s="66"/>
      <c r="M277" s="66"/>
      <c r="N277" s="66"/>
      <c r="O277" s="66"/>
      <c r="P277" s="66"/>
      <c r="Q277" s="66"/>
      <c r="R277" s="66"/>
      <c r="S277" s="31"/>
    </row>
    <row r="278" spans="1:19" ht="15" hidden="1" customHeight="1" x14ac:dyDescent="0.35">
      <c r="A278" s="570"/>
      <c r="B278" s="568" t="str">
        <f>'B. SOW'!A301</f>
        <v xml:space="preserve">7) </v>
      </c>
      <c r="C278" s="568"/>
      <c r="D278" s="568"/>
      <c r="E278" s="568"/>
      <c r="F278" s="568"/>
      <c r="G278" s="68"/>
      <c r="H278" s="66"/>
      <c r="I278" s="66"/>
      <c r="J278" s="66"/>
      <c r="K278" s="66"/>
      <c r="L278" s="66"/>
      <c r="M278" s="66"/>
      <c r="N278" s="66"/>
      <c r="O278" s="66"/>
      <c r="P278" s="66"/>
      <c r="Q278" s="66"/>
      <c r="R278" s="66"/>
      <c r="S278" s="31"/>
    </row>
    <row r="279" spans="1:19" ht="15" hidden="1" customHeight="1" x14ac:dyDescent="0.35">
      <c r="A279" s="570"/>
      <c r="B279" s="568" t="str">
        <f>'B. SOW'!A302</f>
        <v xml:space="preserve">8) </v>
      </c>
      <c r="C279" s="568"/>
      <c r="D279" s="568"/>
      <c r="E279" s="568"/>
      <c r="F279" s="568"/>
      <c r="G279" s="68"/>
      <c r="H279" s="66"/>
      <c r="I279" s="66"/>
      <c r="J279" s="66"/>
      <c r="K279" s="66"/>
      <c r="L279" s="66"/>
      <c r="M279" s="66"/>
      <c r="N279" s="66"/>
      <c r="O279" s="66"/>
      <c r="P279" s="66"/>
      <c r="Q279" s="66"/>
      <c r="R279" s="66"/>
      <c r="S279" s="31"/>
    </row>
    <row r="280" spans="1:19" ht="15" hidden="1" customHeight="1" x14ac:dyDescent="0.35">
      <c r="A280" s="570"/>
      <c r="B280" s="568" t="str">
        <f>'B. SOW'!A303</f>
        <v xml:space="preserve">9) </v>
      </c>
      <c r="C280" s="568"/>
      <c r="D280" s="568"/>
      <c r="E280" s="568"/>
      <c r="F280" s="568"/>
      <c r="G280" s="68"/>
      <c r="H280" s="66"/>
      <c r="I280" s="66"/>
      <c r="J280" s="66"/>
      <c r="K280" s="66"/>
      <c r="L280" s="66"/>
      <c r="M280" s="66"/>
      <c r="N280" s="66"/>
      <c r="O280" s="66"/>
      <c r="P280" s="66"/>
      <c r="Q280" s="66"/>
      <c r="R280" s="66"/>
      <c r="S280" s="31"/>
    </row>
    <row r="281" spans="1:19" ht="15" hidden="1" customHeight="1" x14ac:dyDescent="0.35">
      <c r="A281" s="570"/>
      <c r="B281" s="568" t="str">
        <f>'B. SOW'!A304</f>
        <v xml:space="preserve">10) </v>
      </c>
      <c r="C281" s="568"/>
      <c r="D281" s="568"/>
      <c r="E281" s="568"/>
      <c r="F281" s="568"/>
      <c r="G281" s="68"/>
      <c r="H281" s="66"/>
      <c r="I281" s="66"/>
      <c r="J281" s="66"/>
      <c r="K281" s="66"/>
      <c r="L281" s="66"/>
      <c r="M281" s="66"/>
      <c r="N281" s="66"/>
      <c r="O281" s="66"/>
      <c r="P281" s="66"/>
      <c r="Q281" s="66"/>
      <c r="R281" s="66"/>
      <c r="S281" s="31"/>
    </row>
    <row r="282" spans="1:19" ht="15" hidden="1" customHeight="1" x14ac:dyDescent="0.35">
      <c r="A282" s="570"/>
      <c r="B282" s="568" t="str">
        <f>'B. SOW'!A305</f>
        <v xml:space="preserve">11) </v>
      </c>
      <c r="C282" s="568"/>
      <c r="D282" s="568"/>
      <c r="E282" s="568"/>
      <c r="F282" s="568"/>
      <c r="G282" s="68"/>
      <c r="H282" s="66"/>
      <c r="I282" s="66"/>
      <c r="J282" s="66"/>
      <c r="K282" s="66"/>
      <c r="L282" s="66"/>
      <c r="M282" s="66"/>
      <c r="N282" s="66"/>
      <c r="O282" s="66"/>
      <c r="P282" s="66"/>
      <c r="Q282" s="66"/>
      <c r="R282" s="66"/>
      <c r="S282" s="31"/>
    </row>
    <row r="283" spans="1:19" ht="15" hidden="1" customHeight="1" x14ac:dyDescent="0.35">
      <c r="A283" s="570"/>
      <c r="B283" s="568" t="str">
        <f>'B. SOW'!A306</f>
        <v xml:space="preserve">12) </v>
      </c>
      <c r="C283" s="568"/>
      <c r="D283" s="568"/>
      <c r="E283" s="568"/>
      <c r="F283" s="568"/>
      <c r="G283" s="68"/>
      <c r="H283" s="66"/>
      <c r="I283" s="66"/>
      <c r="J283" s="66"/>
      <c r="K283" s="66"/>
      <c r="L283" s="66"/>
      <c r="M283" s="66"/>
      <c r="N283" s="66"/>
      <c r="O283" s="66"/>
      <c r="P283" s="66"/>
      <c r="Q283" s="66"/>
      <c r="R283" s="66"/>
      <c r="S283" s="31"/>
    </row>
    <row r="284" spans="1:19" ht="15" hidden="1" customHeight="1" x14ac:dyDescent="0.35">
      <c r="A284" s="64" t="s">
        <v>124</v>
      </c>
      <c r="B284" s="569" t="str">
        <f>'B. SOW'!S342</f>
        <v>Eleventh Reporting Period</v>
      </c>
      <c r="C284" s="569"/>
      <c r="D284" s="569"/>
      <c r="E284" s="569"/>
      <c r="F284" s="569"/>
      <c r="G284" s="68"/>
      <c r="H284" s="66"/>
      <c r="I284" s="66"/>
      <c r="J284" s="66"/>
      <c r="K284" s="66"/>
      <c r="L284" s="66"/>
      <c r="M284" s="66"/>
      <c r="N284" s="66"/>
      <c r="O284" s="66"/>
      <c r="P284" s="66"/>
      <c r="Q284" s="66"/>
      <c r="R284" s="66"/>
      <c r="S284" s="31"/>
    </row>
    <row r="285" spans="1:19" ht="15" hidden="1" customHeight="1" x14ac:dyDescent="0.35">
      <c r="A285" s="570" t="s">
        <v>136</v>
      </c>
      <c r="B285" s="568" t="str">
        <f>'B. SOW'!A361</f>
        <v xml:space="preserve">1) </v>
      </c>
      <c r="C285" s="568"/>
      <c r="D285" s="568"/>
      <c r="E285" s="568"/>
      <c r="F285" s="568"/>
      <c r="G285" s="68"/>
      <c r="H285" s="66"/>
      <c r="I285" s="66"/>
      <c r="J285" s="66"/>
      <c r="K285" s="66"/>
      <c r="L285" s="66"/>
      <c r="M285" s="66"/>
      <c r="N285" s="66"/>
      <c r="O285" s="66"/>
      <c r="P285" s="66"/>
      <c r="Q285" s="66"/>
      <c r="R285" s="66"/>
      <c r="S285" s="31"/>
    </row>
    <row r="286" spans="1:19" ht="15" hidden="1" customHeight="1" x14ac:dyDescent="0.35">
      <c r="A286" s="570"/>
      <c r="B286" s="568" t="str">
        <f>'B. SOW'!A362</f>
        <v xml:space="preserve">2) </v>
      </c>
      <c r="C286" s="568"/>
      <c r="D286" s="568"/>
      <c r="E286" s="568"/>
      <c r="F286" s="568"/>
      <c r="G286" s="68"/>
      <c r="H286" s="66"/>
      <c r="I286" s="66"/>
      <c r="J286" s="66"/>
      <c r="K286" s="66"/>
      <c r="L286" s="66"/>
      <c r="M286" s="66"/>
      <c r="N286" s="66"/>
      <c r="O286" s="66"/>
      <c r="P286" s="66"/>
      <c r="Q286" s="66"/>
      <c r="R286" s="66"/>
      <c r="S286" s="31"/>
    </row>
    <row r="287" spans="1:19" ht="15" hidden="1" customHeight="1" x14ac:dyDescent="0.35">
      <c r="A287" s="570"/>
      <c r="B287" s="568" t="str">
        <f>'B. SOW'!A363</f>
        <v xml:space="preserve">3) </v>
      </c>
      <c r="C287" s="568"/>
      <c r="D287" s="568"/>
      <c r="E287" s="568"/>
      <c r="F287" s="568"/>
      <c r="G287" s="68"/>
      <c r="H287" s="66"/>
      <c r="I287" s="66"/>
      <c r="J287" s="66"/>
      <c r="K287" s="66"/>
      <c r="L287" s="66"/>
      <c r="M287" s="66"/>
      <c r="N287" s="66"/>
      <c r="O287" s="66"/>
      <c r="P287" s="66"/>
      <c r="Q287" s="66"/>
      <c r="R287" s="66"/>
      <c r="S287" s="31"/>
    </row>
    <row r="288" spans="1:19" ht="15" hidden="1" customHeight="1" x14ac:dyDescent="0.35">
      <c r="A288" s="570"/>
      <c r="B288" s="568" t="str">
        <f>'B. SOW'!A364</f>
        <v xml:space="preserve">4) </v>
      </c>
      <c r="C288" s="568"/>
      <c r="D288" s="568"/>
      <c r="E288" s="568"/>
      <c r="F288" s="568"/>
      <c r="G288" s="68"/>
      <c r="H288" s="66"/>
      <c r="I288" s="66"/>
      <c r="J288" s="66"/>
      <c r="K288" s="66"/>
      <c r="L288" s="66"/>
      <c r="M288" s="66"/>
      <c r="N288" s="66"/>
      <c r="O288" s="66"/>
      <c r="P288" s="66"/>
      <c r="Q288" s="66"/>
      <c r="R288" s="66"/>
      <c r="S288" s="31"/>
    </row>
    <row r="289" spans="1:19" ht="15" hidden="1" customHeight="1" x14ac:dyDescent="0.35">
      <c r="A289" s="570"/>
      <c r="B289" s="568" t="str">
        <f>'B. SOW'!A365</f>
        <v xml:space="preserve">5) </v>
      </c>
      <c r="C289" s="568"/>
      <c r="D289" s="568"/>
      <c r="E289" s="568"/>
      <c r="F289" s="568"/>
      <c r="G289" s="68"/>
      <c r="H289" s="66"/>
      <c r="I289" s="66"/>
      <c r="J289" s="66"/>
      <c r="K289" s="66"/>
      <c r="L289" s="66"/>
      <c r="M289" s="66"/>
      <c r="N289" s="66"/>
      <c r="O289" s="66"/>
      <c r="P289" s="66"/>
      <c r="Q289" s="66"/>
      <c r="R289" s="66"/>
      <c r="S289" s="31"/>
    </row>
    <row r="290" spans="1:19" ht="15" hidden="1" customHeight="1" x14ac:dyDescent="0.35">
      <c r="A290" s="570"/>
      <c r="B290" s="568" t="str">
        <f>'B. SOW'!A366</f>
        <v xml:space="preserve">6) </v>
      </c>
      <c r="C290" s="568"/>
      <c r="D290" s="568"/>
      <c r="E290" s="568"/>
      <c r="F290" s="568"/>
      <c r="G290" s="68"/>
      <c r="H290" s="66"/>
      <c r="I290" s="66"/>
      <c r="J290" s="66"/>
      <c r="K290" s="66"/>
      <c r="L290" s="66"/>
      <c r="M290" s="66"/>
      <c r="N290" s="66"/>
      <c r="O290" s="66"/>
      <c r="P290" s="66"/>
      <c r="Q290" s="66"/>
      <c r="R290" s="66"/>
      <c r="S290" s="31"/>
    </row>
    <row r="291" spans="1:19" ht="15" hidden="1" customHeight="1" x14ac:dyDescent="0.35">
      <c r="A291" s="570"/>
      <c r="B291" s="568" t="str">
        <f>'B. SOW'!A367</f>
        <v xml:space="preserve">7) </v>
      </c>
      <c r="C291" s="568"/>
      <c r="D291" s="568"/>
      <c r="E291" s="568"/>
      <c r="F291" s="568"/>
      <c r="G291" s="68"/>
      <c r="H291" s="66"/>
      <c r="I291" s="66"/>
      <c r="J291" s="66"/>
      <c r="K291" s="66"/>
      <c r="L291" s="66"/>
      <c r="M291" s="66"/>
      <c r="N291" s="66"/>
      <c r="O291" s="66"/>
      <c r="P291" s="66"/>
      <c r="Q291" s="66"/>
      <c r="R291" s="66"/>
      <c r="S291" s="31"/>
    </row>
    <row r="292" spans="1:19" ht="15" hidden="1" customHeight="1" x14ac:dyDescent="0.35">
      <c r="A292" s="570"/>
      <c r="B292" s="568" t="str">
        <f>'B. SOW'!A368</f>
        <v xml:space="preserve">8) </v>
      </c>
      <c r="C292" s="568"/>
      <c r="D292" s="568"/>
      <c r="E292" s="568"/>
      <c r="F292" s="568"/>
      <c r="G292" s="68"/>
      <c r="H292" s="66"/>
      <c r="I292" s="66"/>
      <c r="J292" s="66"/>
      <c r="K292" s="66"/>
      <c r="L292" s="66"/>
      <c r="M292" s="66"/>
      <c r="N292" s="66"/>
      <c r="O292" s="66"/>
      <c r="P292" s="66"/>
      <c r="Q292" s="66"/>
      <c r="R292" s="66"/>
      <c r="S292" s="31"/>
    </row>
    <row r="293" spans="1:19" ht="15" hidden="1" customHeight="1" x14ac:dyDescent="0.35">
      <c r="A293" s="570"/>
      <c r="B293" s="568" t="str">
        <f>'B. SOW'!A369</f>
        <v xml:space="preserve">9) </v>
      </c>
      <c r="C293" s="568"/>
      <c r="D293" s="568"/>
      <c r="E293" s="568"/>
      <c r="F293" s="568"/>
      <c r="G293" s="68"/>
      <c r="H293" s="66"/>
      <c r="I293" s="66"/>
      <c r="J293" s="66"/>
      <c r="K293" s="66"/>
      <c r="L293" s="66"/>
      <c r="M293" s="66"/>
      <c r="N293" s="66"/>
      <c r="O293" s="66"/>
      <c r="P293" s="66"/>
      <c r="Q293" s="66"/>
      <c r="R293" s="66"/>
      <c r="S293" s="31"/>
    </row>
    <row r="294" spans="1:19" ht="15" hidden="1" customHeight="1" x14ac:dyDescent="0.35">
      <c r="A294" s="570"/>
      <c r="B294" s="568" t="str">
        <f>'B. SOW'!A370</f>
        <v xml:space="preserve">10) </v>
      </c>
      <c r="C294" s="568"/>
      <c r="D294" s="568"/>
      <c r="E294" s="568"/>
      <c r="F294" s="568"/>
      <c r="G294" s="68"/>
      <c r="H294" s="66"/>
      <c r="I294" s="66"/>
      <c r="J294" s="66"/>
      <c r="K294" s="66"/>
      <c r="L294" s="66"/>
      <c r="M294" s="66"/>
      <c r="N294" s="66"/>
      <c r="O294" s="66"/>
      <c r="P294" s="66"/>
      <c r="Q294" s="66"/>
      <c r="R294" s="66"/>
      <c r="S294" s="31"/>
    </row>
    <row r="295" spans="1:19" ht="15" hidden="1" customHeight="1" x14ac:dyDescent="0.35">
      <c r="A295" s="570"/>
      <c r="B295" s="568" t="str">
        <f>'B. SOW'!A371</f>
        <v xml:space="preserve">11) </v>
      </c>
      <c r="C295" s="568"/>
      <c r="D295" s="568"/>
      <c r="E295" s="568"/>
      <c r="F295" s="568"/>
      <c r="G295" s="68"/>
      <c r="H295" s="66"/>
      <c r="I295" s="66"/>
      <c r="J295" s="66"/>
      <c r="K295" s="66"/>
      <c r="L295" s="66"/>
      <c r="M295" s="66"/>
      <c r="N295" s="66"/>
      <c r="O295" s="66"/>
      <c r="P295" s="66"/>
      <c r="Q295" s="66"/>
      <c r="R295" s="66"/>
      <c r="S295" s="31"/>
    </row>
    <row r="296" spans="1:19" ht="15" hidden="1" customHeight="1" x14ac:dyDescent="0.35">
      <c r="A296" s="570"/>
      <c r="B296" s="568" t="str">
        <f>'B. SOW'!A372</f>
        <v xml:space="preserve">12) </v>
      </c>
      <c r="C296" s="568"/>
      <c r="D296" s="568"/>
      <c r="E296" s="568"/>
      <c r="F296" s="568"/>
      <c r="G296" s="68"/>
      <c r="H296" s="66"/>
      <c r="I296" s="66"/>
      <c r="J296" s="66"/>
      <c r="K296" s="66"/>
      <c r="L296" s="66"/>
      <c r="M296" s="66"/>
      <c r="N296" s="66"/>
      <c r="O296" s="66"/>
      <c r="P296" s="66"/>
      <c r="Q296" s="66"/>
      <c r="R296" s="66"/>
      <c r="S296" s="31"/>
    </row>
    <row r="297" spans="1:19" ht="15" hidden="1" customHeight="1" x14ac:dyDescent="0.35">
      <c r="A297" s="64" t="s">
        <v>126</v>
      </c>
      <c r="B297" s="569" t="str">
        <f>'B. SOW'!S342</f>
        <v>Eleventh Reporting Period</v>
      </c>
      <c r="C297" s="569"/>
      <c r="D297" s="569"/>
      <c r="E297" s="569"/>
      <c r="F297" s="569"/>
      <c r="G297" s="68"/>
      <c r="H297" s="66"/>
      <c r="I297" s="66"/>
      <c r="J297" s="66"/>
      <c r="K297" s="66"/>
      <c r="L297" s="66"/>
      <c r="M297" s="66"/>
      <c r="N297" s="66"/>
      <c r="O297" s="66"/>
      <c r="P297" s="66"/>
      <c r="Q297" s="66"/>
      <c r="R297" s="66"/>
      <c r="S297" s="31"/>
    </row>
    <row r="298" spans="1:19" ht="15" hidden="1" customHeight="1" x14ac:dyDescent="0.35">
      <c r="A298" s="570" t="s">
        <v>136</v>
      </c>
      <c r="B298" s="568" t="str">
        <f>'B. SOW'!A361</f>
        <v xml:space="preserve">1) </v>
      </c>
      <c r="C298" s="568"/>
      <c r="D298" s="568"/>
      <c r="E298" s="568"/>
      <c r="F298" s="568"/>
      <c r="G298" s="68"/>
      <c r="H298" s="66"/>
      <c r="I298" s="66"/>
      <c r="J298" s="66"/>
      <c r="K298" s="66"/>
      <c r="L298" s="66"/>
      <c r="M298" s="66"/>
      <c r="N298" s="66"/>
      <c r="O298" s="66"/>
      <c r="P298" s="66"/>
      <c r="Q298" s="66"/>
      <c r="R298" s="66"/>
      <c r="S298" s="31"/>
    </row>
    <row r="299" spans="1:19" ht="15" hidden="1" customHeight="1" x14ac:dyDescent="0.35">
      <c r="A299" s="570"/>
      <c r="B299" s="568" t="str">
        <f>'B. SOW'!A362</f>
        <v xml:space="preserve">2) </v>
      </c>
      <c r="C299" s="568"/>
      <c r="D299" s="568"/>
      <c r="E299" s="568"/>
      <c r="F299" s="568"/>
      <c r="G299" s="68"/>
      <c r="H299" s="66"/>
      <c r="I299" s="66"/>
      <c r="J299" s="66"/>
      <c r="K299" s="66"/>
      <c r="L299" s="66"/>
      <c r="M299" s="66"/>
      <c r="N299" s="66"/>
      <c r="O299" s="66"/>
      <c r="P299" s="66"/>
      <c r="Q299" s="66"/>
      <c r="R299" s="66"/>
      <c r="S299" s="31"/>
    </row>
    <row r="300" spans="1:19" ht="15" hidden="1" customHeight="1" x14ac:dyDescent="0.35">
      <c r="A300" s="570"/>
      <c r="B300" s="568" t="str">
        <f>'B. SOW'!A363</f>
        <v xml:space="preserve">3) </v>
      </c>
      <c r="C300" s="568"/>
      <c r="D300" s="568"/>
      <c r="E300" s="568"/>
      <c r="F300" s="568"/>
      <c r="G300" s="68"/>
      <c r="H300" s="66"/>
      <c r="I300" s="66"/>
      <c r="J300" s="66"/>
      <c r="K300" s="66"/>
      <c r="L300" s="66"/>
      <c r="M300" s="66"/>
      <c r="N300" s="66"/>
      <c r="O300" s="66"/>
      <c r="P300" s="66"/>
      <c r="Q300" s="66"/>
      <c r="R300" s="66"/>
      <c r="S300" s="31"/>
    </row>
    <row r="301" spans="1:19" ht="15" hidden="1" customHeight="1" x14ac:dyDescent="0.35">
      <c r="A301" s="570"/>
      <c r="B301" s="568" t="str">
        <f>'B. SOW'!A364</f>
        <v xml:space="preserve">4) </v>
      </c>
      <c r="C301" s="568"/>
      <c r="D301" s="568"/>
      <c r="E301" s="568"/>
      <c r="F301" s="568"/>
      <c r="G301" s="68"/>
      <c r="H301" s="66"/>
      <c r="I301" s="66"/>
      <c r="J301" s="66"/>
      <c r="K301" s="66"/>
      <c r="L301" s="66"/>
      <c r="M301" s="66"/>
      <c r="N301" s="66"/>
      <c r="O301" s="66"/>
      <c r="P301" s="66"/>
      <c r="Q301" s="66"/>
      <c r="R301" s="66"/>
      <c r="S301" s="31"/>
    </row>
    <row r="302" spans="1:19" ht="15" hidden="1" customHeight="1" x14ac:dyDescent="0.35">
      <c r="A302" s="570"/>
      <c r="B302" s="568" t="str">
        <f>'B. SOW'!A365</f>
        <v xml:space="preserve">5) </v>
      </c>
      <c r="C302" s="568"/>
      <c r="D302" s="568"/>
      <c r="E302" s="568"/>
      <c r="F302" s="568"/>
      <c r="G302" s="68"/>
      <c r="H302" s="66"/>
      <c r="I302" s="66"/>
      <c r="J302" s="66"/>
      <c r="K302" s="66"/>
      <c r="L302" s="66"/>
      <c r="M302" s="66"/>
      <c r="N302" s="66"/>
      <c r="O302" s="66"/>
      <c r="P302" s="66"/>
      <c r="Q302" s="66"/>
      <c r="R302" s="66"/>
      <c r="S302" s="31"/>
    </row>
    <row r="303" spans="1:19" ht="15" hidden="1" customHeight="1" x14ac:dyDescent="0.35">
      <c r="A303" s="570"/>
      <c r="B303" s="568" t="str">
        <f>'B. SOW'!A366</f>
        <v xml:space="preserve">6) </v>
      </c>
      <c r="C303" s="568"/>
      <c r="D303" s="568"/>
      <c r="E303" s="568"/>
      <c r="F303" s="568"/>
      <c r="G303" s="68"/>
      <c r="H303" s="66"/>
      <c r="I303" s="66"/>
      <c r="J303" s="66"/>
      <c r="K303" s="66"/>
      <c r="L303" s="66"/>
      <c r="M303" s="66"/>
      <c r="N303" s="66"/>
      <c r="O303" s="66"/>
      <c r="P303" s="66"/>
      <c r="Q303" s="66"/>
      <c r="R303" s="66"/>
      <c r="S303" s="31"/>
    </row>
    <row r="304" spans="1:19" ht="15" hidden="1" customHeight="1" x14ac:dyDescent="0.35">
      <c r="A304" s="570"/>
      <c r="B304" s="568" t="str">
        <f>'B. SOW'!A367</f>
        <v xml:space="preserve">7) </v>
      </c>
      <c r="C304" s="568"/>
      <c r="D304" s="568"/>
      <c r="E304" s="568"/>
      <c r="F304" s="568"/>
      <c r="G304" s="68"/>
      <c r="H304" s="66"/>
      <c r="I304" s="66"/>
      <c r="J304" s="66"/>
      <c r="K304" s="66"/>
      <c r="L304" s="66"/>
      <c r="M304" s="66"/>
      <c r="N304" s="66"/>
      <c r="O304" s="66"/>
      <c r="P304" s="66"/>
      <c r="Q304" s="66"/>
      <c r="R304" s="66"/>
      <c r="S304" s="31"/>
    </row>
    <row r="305" spans="1:19" ht="15" hidden="1" customHeight="1" x14ac:dyDescent="0.35">
      <c r="A305" s="570"/>
      <c r="B305" s="568" t="str">
        <f>'B. SOW'!A368</f>
        <v xml:space="preserve">8) </v>
      </c>
      <c r="C305" s="568"/>
      <c r="D305" s="568"/>
      <c r="E305" s="568"/>
      <c r="F305" s="568"/>
      <c r="G305" s="68"/>
      <c r="H305" s="66"/>
      <c r="I305" s="66"/>
      <c r="J305" s="66"/>
      <c r="K305" s="66"/>
      <c r="L305" s="66"/>
      <c r="M305" s="66"/>
      <c r="N305" s="66"/>
      <c r="O305" s="66"/>
      <c r="P305" s="66"/>
      <c r="Q305" s="66"/>
      <c r="R305" s="66"/>
      <c r="S305" s="31"/>
    </row>
    <row r="306" spans="1:19" ht="15" hidden="1" customHeight="1" x14ac:dyDescent="0.35">
      <c r="A306" s="570"/>
      <c r="B306" s="568" t="str">
        <f>'B. SOW'!A369</f>
        <v xml:space="preserve">9) </v>
      </c>
      <c r="C306" s="568"/>
      <c r="D306" s="568"/>
      <c r="E306" s="568"/>
      <c r="F306" s="568"/>
      <c r="G306" s="68"/>
      <c r="H306" s="66"/>
      <c r="I306" s="66"/>
      <c r="J306" s="66"/>
      <c r="K306" s="66"/>
      <c r="L306" s="66"/>
      <c r="M306" s="66"/>
      <c r="N306" s="66"/>
      <c r="O306" s="66"/>
      <c r="P306" s="66"/>
      <c r="Q306" s="66"/>
      <c r="R306" s="66"/>
      <c r="S306" s="31"/>
    </row>
    <row r="307" spans="1:19" ht="15" hidden="1" customHeight="1" x14ac:dyDescent="0.35">
      <c r="A307" s="570"/>
      <c r="B307" s="568" t="str">
        <f>'B. SOW'!A370</f>
        <v xml:space="preserve">10) </v>
      </c>
      <c r="C307" s="568"/>
      <c r="D307" s="568"/>
      <c r="E307" s="568"/>
      <c r="F307" s="568"/>
      <c r="G307" s="68"/>
      <c r="H307" s="66"/>
      <c r="I307" s="66"/>
      <c r="J307" s="66"/>
      <c r="K307" s="66"/>
      <c r="L307" s="66"/>
      <c r="M307" s="66"/>
      <c r="N307" s="66"/>
      <c r="O307" s="66"/>
      <c r="P307" s="66"/>
      <c r="Q307" s="66"/>
      <c r="R307" s="66"/>
      <c r="S307" s="31"/>
    </row>
    <row r="308" spans="1:19" ht="15" hidden="1" customHeight="1" x14ac:dyDescent="0.35">
      <c r="A308" s="570"/>
      <c r="B308" s="568" t="str">
        <f>'B. SOW'!A371</f>
        <v xml:space="preserve">11) </v>
      </c>
      <c r="C308" s="568"/>
      <c r="D308" s="568"/>
      <c r="E308" s="568"/>
      <c r="F308" s="568"/>
      <c r="G308" s="68"/>
      <c r="H308" s="66"/>
      <c r="I308" s="66"/>
      <c r="J308" s="66"/>
      <c r="K308" s="66"/>
      <c r="L308" s="66"/>
      <c r="M308" s="66"/>
      <c r="N308" s="66"/>
      <c r="O308" s="66"/>
      <c r="P308" s="66"/>
      <c r="Q308" s="66"/>
      <c r="R308" s="66"/>
      <c r="S308" s="31"/>
    </row>
    <row r="309" spans="1:19" ht="15" hidden="1" customHeight="1" x14ac:dyDescent="0.35">
      <c r="A309" s="570"/>
      <c r="B309" s="568" t="str">
        <f>'B. SOW'!A372</f>
        <v xml:space="preserve">12) </v>
      </c>
      <c r="C309" s="568"/>
      <c r="D309" s="568"/>
      <c r="E309" s="568"/>
      <c r="F309" s="568"/>
      <c r="G309" s="68"/>
      <c r="H309" s="66"/>
      <c r="I309" s="66"/>
      <c r="J309" s="66"/>
      <c r="K309" s="66"/>
      <c r="L309" s="66"/>
      <c r="M309" s="66"/>
      <c r="N309" s="66"/>
      <c r="O309" s="66"/>
      <c r="P309" s="66"/>
      <c r="Q309" s="66"/>
      <c r="R309" s="66"/>
      <c r="S309" s="31"/>
    </row>
    <row r="310" spans="1:19" ht="15" hidden="1" customHeight="1" x14ac:dyDescent="0.35">
      <c r="A310" s="64" t="s">
        <v>128</v>
      </c>
      <c r="B310" s="569" t="str">
        <f>'B. SOW'!S375</f>
        <v>Twelfth Reporting Period</v>
      </c>
      <c r="C310" s="569"/>
      <c r="D310" s="569"/>
      <c r="E310" s="569"/>
      <c r="F310" s="569"/>
      <c r="G310" s="68"/>
      <c r="H310" s="66"/>
      <c r="I310" s="66"/>
      <c r="J310" s="66"/>
      <c r="K310" s="66"/>
      <c r="L310" s="66"/>
      <c r="M310" s="66"/>
      <c r="N310" s="66"/>
      <c r="O310" s="66"/>
      <c r="P310" s="66"/>
      <c r="Q310" s="66"/>
      <c r="R310" s="66"/>
      <c r="S310" s="31"/>
    </row>
    <row r="311" spans="1:19" ht="15" hidden="1" customHeight="1" x14ac:dyDescent="0.35">
      <c r="A311" s="570" t="s">
        <v>136</v>
      </c>
      <c r="B311" s="568" t="str">
        <f>'B. SOW'!A394</f>
        <v xml:space="preserve">1) </v>
      </c>
      <c r="C311" s="568"/>
      <c r="D311" s="568"/>
      <c r="E311" s="568"/>
      <c r="F311" s="568"/>
      <c r="G311" s="68"/>
      <c r="H311" s="66"/>
      <c r="I311" s="66"/>
      <c r="J311" s="66"/>
      <c r="K311" s="66"/>
      <c r="L311" s="66"/>
      <c r="M311" s="66"/>
      <c r="N311" s="66"/>
      <c r="O311" s="66"/>
      <c r="P311" s="66"/>
      <c r="Q311" s="66"/>
      <c r="R311" s="66"/>
      <c r="S311" s="31"/>
    </row>
    <row r="312" spans="1:19" ht="15" hidden="1" customHeight="1" x14ac:dyDescent="0.35">
      <c r="A312" s="570"/>
      <c r="B312" s="568" t="str">
        <f>'B. SOW'!A395</f>
        <v xml:space="preserve">2) </v>
      </c>
      <c r="C312" s="568"/>
      <c r="D312" s="568"/>
      <c r="E312" s="568"/>
      <c r="F312" s="568"/>
      <c r="G312" s="68"/>
      <c r="H312" s="66"/>
      <c r="I312" s="66"/>
      <c r="J312" s="66"/>
      <c r="K312" s="66"/>
      <c r="L312" s="66"/>
      <c r="M312" s="66"/>
      <c r="N312" s="66"/>
      <c r="O312" s="66"/>
      <c r="P312" s="66"/>
      <c r="Q312" s="66"/>
      <c r="R312" s="66"/>
      <c r="S312" s="31"/>
    </row>
    <row r="313" spans="1:19" ht="15" hidden="1" customHeight="1" x14ac:dyDescent="0.35">
      <c r="A313" s="570"/>
      <c r="B313" s="568" t="str">
        <f>'B. SOW'!A396</f>
        <v xml:space="preserve">3) </v>
      </c>
      <c r="C313" s="568"/>
      <c r="D313" s="568"/>
      <c r="E313" s="568"/>
      <c r="F313" s="568"/>
      <c r="G313" s="68"/>
      <c r="H313" s="66"/>
      <c r="I313" s="66"/>
      <c r="J313" s="66"/>
      <c r="K313" s="66"/>
      <c r="L313" s="66"/>
      <c r="M313" s="66"/>
      <c r="N313" s="66"/>
      <c r="O313" s="66"/>
      <c r="P313" s="66"/>
      <c r="Q313" s="66"/>
      <c r="R313" s="66"/>
      <c r="S313" s="31"/>
    </row>
    <row r="314" spans="1:19" ht="15" hidden="1" customHeight="1" x14ac:dyDescent="0.35">
      <c r="A314" s="570"/>
      <c r="B314" s="568" t="str">
        <f>'B. SOW'!A397</f>
        <v xml:space="preserve">4) </v>
      </c>
      <c r="C314" s="568"/>
      <c r="D314" s="568"/>
      <c r="E314" s="568"/>
      <c r="F314" s="568"/>
      <c r="G314" s="68"/>
      <c r="H314" s="66"/>
      <c r="I314" s="66"/>
      <c r="J314" s="66"/>
      <c r="K314" s="66"/>
      <c r="L314" s="66"/>
      <c r="M314" s="66"/>
      <c r="N314" s="66"/>
      <c r="O314" s="66"/>
      <c r="P314" s="66"/>
      <c r="Q314" s="66"/>
      <c r="R314" s="66"/>
      <c r="S314" s="31"/>
    </row>
    <row r="315" spans="1:19" ht="15" hidden="1" customHeight="1" x14ac:dyDescent="0.35">
      <c r="A315" s="570"/>
      <c r="B315" s="568" t="str">
        <f>'B. SOW'!A398</f>
        <v xml:space="preserve">5) </v>
      </c>
      <c r="C315" s="568"/>
      <c r="D315" s="568"/>
      <c r="E315" s="568"/>
      <c r="F315" s="568"/>
      <c r="G315" s="68"/>
      <c r="H315" s="66"/>
      <c r="I315" s="66"/>
      <c r="J315" s="66"/>
      <c r="K315" s="66"/>
      <c r="L315" s="66"/>
      <c r="M315" s="66"/>
      <c r="N315" s="66"/>
      <c r="O315" s="66"/>
      <c r="P315" s="66"/>
      <c r="Q315" s="66"/>
      <c r="R315" s="66"/>
      <c r="S315" s="31"/>
    </row>
    <row r="316" spans="1:19" ht="15" hidden="1" customHeight="1" x14ac:dyDescent="0.35">
      <c r="A316" s="570"/>
      <c r="B316" s="568" t="str">
        <f>'B. SOW'!A399</f>
        <v xml:space="preserve">6) </v>
      </c>
      <c r="C316" s="568"/>
      <c r="D316" s="568"/>
      <c r="E316" s="568"/>
      <c r="F316" s="568"/>
      <c r="G316" s="68"/>
      <c r="H316" s="66"/>
      <c r="I316" s="66"/>
      <c r="J316" s="66"/>
      <c r="K316" s="66"/>
      <c r="L316" s="66"/>
      <c r="M316" s="66"/>
      <c r="N316" s="66"/>
      <c r="O316" s="66"/>
      <c r="P316" s="66"/>
      <c r="Q316" s="66"/>
      <c r="R316" s="66"/>
      <c r="S316" s="31"/>
    </row>
    <row r="317" spans="1:19" ht="15" hidden="1" customHeight="1" x14ac:dyDescent="0.35">
      <c r="A317" s="570"/>
      <c r="B317" s="568" t="str">
        <f>'B. SOW'!A400</f>
        <v xml:space="preserve">7) </v>
      </c>
      <c r="C317" s="568"/>
      <c r="D317" s="568"/>
      <c r="E317" s="568"/>
      <c r="F317" s="568"/>
      <c r="G317" s="68"/>
      <c r="H317" s="66"/>
      <c r="I317" s="66"/>
      <c r="J317" s="66"/>
      <c r="K317" s="66"/>
      <c r="L317" s="66"/>
      <c r="M317" s="66"/>
      <c r="N317" s="66"/>
      <c r="O317" s="66"/>
      <c r="P317" s="66"/>
      <c r="Q317" s="66"/>
      <c r="R317" s="66"/>
      <c r="S317" s="31"/>
    </row>
    <row r="318" spans="1:19" ht="15" hidden="1" customHeight="1" x14ac:dyDescent="0.35">
      <c r="A318" s="570"/>
      <c r="B318" s="568" t="str">
        <f>'B. SOW'!A401</f>
        <v xml:space="preserve">8) </v>
      </c>
      <c r="C318" s="568"/>
      <c r="D318" s="568"/>
      <c r="E318" s="568"/>
      <c r="F318" s="568"/>
      <c r="G318" s="68"/>
      <c r="H318" s="66"/>
      <c r="I318" s="66"/>
      <c r="J318" s="66"/>
      <c r="K318" s="66"/>
      <c r="L318" s="66"/>
      <c r="M318" s="66"/>
      <c r="N318" s="66"/>
      <c r="O318" s="66"/>
      <c r="P318" s="66"/>
      <c r="Q318" s="66"/>
      <c r="R318" s="66"/>
      <c r="S318" s="31"/>
    </row>
    <row r="319" spans="1:19" ht="15" hidden="1" customHeight="1" x14ac:dyDescent="0.35">
      <c r="A319" s="570"/>
      <c r="B319" s="568" t="str">
        <f>'B. SOW'!A402</f>
        <v xml:space="preserve">9) </v>
      </c>
      <c r="C319" s="568"/>
      <c r="D319" s="568"/>
      <c r="E319" s="568"/>
      <c r="F319" s="568"/>
      <c r="G319" s="68"/>
      <c r="H319" s="66"/>
      <c r="I319" s="66"/>
      <c r="J319" s="66"/>
      <c r="K319" s="66"/>
      <c r="L319" s="66"/>
      <c r="M319" s="66"/>
      <c r="N319" s="66"/>
      <c r="O319" s="66"/>
      <c r="P319" s="66"/>
      <c r="Q319" s="66"/>
      <c r="R319" s="66"/>
      <c r="S319" s="31"/>
    </row>
    <row r="320" spans="1:19" ht="15" hidden="1" customHeight="1" x14ac:dyDescent="0.35">
      <c r="A320" s="570"/>
      <c r="B320" s="568" t="str">
        <f>'B. SOW'!A403</f>
        <v xml:space="preserve">10) </v>
      </c>
      <c r="C320" s="568"/>
      <c r="D320" s="568"/>
      <c r="E320" s="568"/>
      <c r="F320" s="568"/>
      <c r="G320" s="68"/>
      <c r="H320" s="66"/>
      <c r="I320" s="66"/>
      <c r="J320" s="66"/>
      <c r="K320" s="66"/>
      <c r="L320" s="66"/>
      <c r="M320" s="66"/>
      <c r="N320" s="66"/>
      <c r="O320" s="66"/>
      <c r="P320" s="66"/>
      <c r="Q320" s="66"/>
      <c r="R320" s="66"/>
      <c r="S320" s="31"/>
    </row>
    <row r="321" spans="1:19" ht="15" hidden="1" customHeight="1" x14ac:dyDescent="0.35">
      <c r="A321" s="570"/>
      <c r="B321" s="568" t="str">
        <f>'B. SOW'!A404</f>
        <v xml:space="preserve">11) </v>
      </c>
      <c r="C321" s="568"/>
      <c r="D321" s="568"/>
      <c r="E321" s="568"/>
      <c r="F321" s="568"/>
      <c r="G321" s="68"/>
      <c r="H321" s="66"/>
      <c r="I321" s="66"/>
      <c r="J321" s="66"/>
      <c r="K321" s="66"/>
      <c r="L321" s="66"/>
      <c r="M321" s="66"/>
      <c r="N321" s="66"/>
      <c r="O321" s="66"/>
      <c r="P321" s="66"/>
      <c r="Q321" s="66"/>
      <c r="R321" s="66"/>
      <c r="S321" s="31"/>
    </row>
    <row r="322" spans="1:19" ht="15" hidden="1" customHeight="1" x14ac:dyDescent="0.35">
      <c r="A322" s="570"/>
      <c r="B322" s="568" t="str">
        <f>'B. SOW'!A405</f>
        <v xml:space="preserve">12) </v>
      </c>
      <c r="C322" s="568"/>
      <c r="D322" s="568"/>
      <c r="E322" s="568"/>
      <c r="F322" s="568"/>
      <c r="G322" s="68"/>
      <c r="H322" s="66"/>
      <c r="I322" s="66"/>
      <c r="J322" s="66"/>
      <c r="K322" s="66"/>
      <c r="L322" s="66"/>
      <c r="M322" s="66"/>
      <c r="N322" s="66"/>
      <c r="O322" s="66"/>
      <c r="P322" s="66"/>
      <c r="Q322" s="66"/>
      <c r="R322" s="66"/>
      <c r="S322" s="31"/>
    </row>
    <row r="323" spans="1:19" ht="15" hidden="1" customHeight="1" x14ac:dyDescent="0.35">
      <c r="A323" s="56"/>
      <c r="B323" s="56"/>
      <c r="C323" s="56"/>
      <c r="D323" s="56"/>
      <c r="E323" s="56"/>
      <c r="F323" s="56"/>
      <c r="G323" s="56"/>
      <c r="H323" s="56"/>
      <c r="I323" s="56"/>
      <c r="J323" s="56"/>
      <c r="K323" s="56"/>
      <c r="L323" s="56"/>
      <c r="M323" s="56"/>
      <c r="N323" s="56"/>
      <c r="O323" s="56"/>
      <c r="P323" s="56"/>
      <c r="Q323" s="56"/>
      <c r="R323" s="56"/>
      <c r="S323" s="31"/>
    </row>
    <row r="324" spans="1:19" ht="15" hidden="1" customHeight="1" x14ac:dyDescent="0.35">
      <c r="A324" s="56"/>
      <c r="B324" s="56"/>
      <c r="C324" s="56"/>
      <c r="D324" s="56"/>
      <c r="E324" s="56"/>
      <c r="F324" s="56"/>
      <c r="G324" s="57">
        <v>25</v>
      </c>
      <c r="H324" s="57">
        <v>26</v>
      </c>
      <c r="I324" s="57">
        <v>27</v>
      </c>
      <c r="J324" s="57">
        <v>28</v>
      </c>
      <c r="K324" s="57">
        <v>29</v>
      </c>
      <c r="L324" s="57">
        <v>30</v>
      </c>
      <c r="M324" s="57">
        <v>31</v>
      </c>
      <c r="N324" s="57">
        <v>32</v>
      </c>
      <c r="O324" s="57">
        <v>33</v>
      </c>
      <c r="P324" s="57">
        <v>34</v>
      </c>
      <c r="Q324" s="57">
        <v>35</v>
      </c>
      <c r="R324" s="57">
        <v>36</v>
      </c>
      <c r="S324" s="31"/>
    </row>
    <row r="325" spans="1:19" ht="15" hidden="1" customHeight="1" x14ac:dyDescent="0.35">
      <c r="A325" s="64" t="s">
        <v>92</v>
      </c>
      <c r="B325" s="569" t="str">
        <f>'B. SOW'!S12</f>
        <v>First Quarter</v>
      </c>
      <c r="C325" s="569"/>
      <c r="D325" s="569"/>
      <c r="E325" s="569"/>
      <c r="F325" s="569"/>
      <c r="G325" s="68"/>
      <c r="H325" s="66"/>
      <c r="I325" s="66"/>
      <c r="J325" s="66"/>
      <c r="K325" s="66"/>
      <c r="L325" s="66"/>
      <c r="M325" s="66"/>
      <c r="N325" s="66"/>
      <c r="O325" s="66"/>
      <c r="P325" s="66"/>
      <c r="Q325" s="66"/>
      <c r="R325" s="66"/>
      <c r="S325" s="31"/>
    </row>
    <row r="326" spans="1:19" ht="15" hidden="1" customHeight="1" x14ac:dyDescent="0.35">
      <c r="A326" s="570" t="s">
        <v>136</v>
      </c>
      <c r="B326" s="568" t="str">
        <f>'B. SOW'!A31</f>
        <v xml:space="preserve">1) </v>
      </c>
      <c r="C326" s="568"/>
      <c r="D326" s="568"/>
      <c r="E326" s="568"/>
      <c r="F326" s="568"/>
      <c r="G326" s="68"/>
      <c r="H326" s="66"/>
      <c r="I326" s="66"/>
      <c r="J326" s="66"/>
      <c r="K326" s="66"/>
      <c r="L326" s="66"/>
      <c r="M326" s="66"/>
      <c r="N326" s="66"/>
      <c r="O326" s="66"/>
      <c r="P326" s="66"/>
      <c r="Q326" s="66"/>
      <c r="R326" s="66"/>
      <c r="S326" s="31"/>
    </row>
    <row r="327" spans="1:19" ht="15" hidden="1" customHeight="1" x14ac:dyDescent="0.35">
      <c r="A327" s="570"/>
      <c r="B327" s="568" t="str">
        <f>'B. SOW'!A32</f>
        <v xml:space="preserve">2) </v>
      </c>
      <c r="C327" s="568"/>
      <c r="D327" s="568"/>
      <c r="E327" s="568"/>
      <c r="F327" s="568"/>
      <c r="G327" s="68"/>
      <c r="H327" s="66"/>
      <c r="I327" s="66"/>
      <c r="J327" s="66"/>
      <c r="K327" s="66"/>
      <c r="L327" s="66"/>
      <c r="M327" s="66"/>
      <c r="N327" s="66"/>
      <c r="O327" s="66"/>
      <c r="P327" s="66"/>
      <c r="Q327" s="66"/>
      <c r="R327" s="66"/>
      <c r="S327" s="31"/>
    </row>
    <row r="328" spans="1:19" ht="15" hidden="1" customHeight="1" x14ac:dyDescent="0.35">
      <c r="A328" s="570"/>
      <c r="B328" s="568" t="str">
        <f>'B. SOW'!A33</f>
        <v xml:space="preserve">3) </v>
      </c>
      <c r="C328" s="568"/>
      <c r="D328" s="568"/>
      <c r="E328" s="568"/>
      <c r="F328" s="568"/>
      <c r="G328" s="68"/>
      <c r="H328" s="66"/>
      <c r="I328" s="66"/>
      <c r="J328" s="66"/>
      <c r="K328" s="66"/>
      <c r="L328" s="66"/>
      <c r="M328" s="66"/>
      <c r="N328" s="66"/>
      <c r="O328" s="66"/>
      <c r="P328" s="66"/>
      <c r="Q328" s="66"/>
      <c r="R328" s="66"/>
      <c r="S328" s="31"/>
    </row>
    <row r="329" spans="1:19" ht="15" hidden="1" customHeight="1" x14ac:dyDescent="0.35">
      <c r="A329" s="570"/>
      <c r="B329" s="568" t="str">
        <f>'B. SOW'!A34</f>
        <v xml:space="preserve">4) </v>
      </c>
      <c r="C329" s="568"/>
      <c r="D329" s="568"/>
      <c r="E329" s="568"/>
      <c r="F329" s="568"/>
      <c r="G329" s="68"/>
      <c r="H329" s="66"/>
      <c r="I329" s="66"/>
      <c r="J329" s="66"/>
      <c r="K329" s="66"/>
      <c r="L329" s="66"/>
      <c r="M329" s="66"/>
      <c r="N329" s="66"/>
      <c r="O329" s="66"/>
      <c r="P329" s="66"/>
      <c r="Q329" s="66"/>
      <c r="R329" s="66"/>
      <c r="S329" s="31"/>
    </row>
    <row r="330" spans="1:19" ht="15" hidden="1" customHeight="1" x14ac:dyDescent="0.35">
      <c r="A330" s="570"/>
      <c r="B330" s="568" t="str">
        <f>'B. SOW'!A35</f>
        <v xml:space="preserve">5) </v>
      </c>
      <c r="C330" s="568"/>
      <c r="D330" s="568"/>
      <c r="E330" s="568"/>
      <c r="F330" s="568"/>
      <c r="G330" s="68"/>
      <c r="H330" s="66"/>
      <c r="I330" s="66"/>
      <c r="J330" s="66"/>
      <c r="K330" s="66"/>
      <c r="L330" s="66"/>
      <c r="M330" s="66"/>
      <c r="N330" s="66"/>
      <c r="O330" s="66"/>
      <c r="P330" s="66"/>
      <c r="Q330" s="66"/>
      <c r="R330" s="66"/>
      <c r="S330" s="31"/>
    </row>
    <row r="331" spans="1:19" ht="15" hidden="1" customHeight="1" x14ac:dyDescent="0.35">
      <c r="A331" s="570"/>
      <c r="B331" s="568" t="str">
        <f>'B. SOW'!A36</f>
        <v xml:space="preserve">6) </v>
      </c>
      <c r="C331" s="568"/>
      <c r="D331" s="568"/>
      <c r="E331" s="568"/>
      <c r="F331" s="568"/>
      <c r="G331" s="68"/>
      <c r="H331" s="66"/>
      <c r="I331" s="66"/>
      <c r="J331" s="66"/>
      <c r="K331" s="66"/>
      <c r="L331" s="66"/>
      <c r="M331" s="66"/>
      <c r="N331" s="66"/>
      <c r="O331" s="66"/>
      <c r="P331" s="66"/>
      <c r="Q331" s="66"/>
      <c r="R331" s="66"/>
      <c r="S331" s="31"/>
    </row>
    <row r="332" spans="1:19" ht="15" hidden="1" customHeight="1" x14ac:dyDescent="0.35">
      <c r="A332" s="570"/>
      <c r="B332" s="568" t="str">
        <f>'B. SOW'!A37</f>
        <v xml:space="preserve">7) </v>
      </c>
      <c r="C332" s="568"/>
      <c r="D332" s="568"/>
      <c r="E332" s="568"/>
      <c r="F332" s="568"/>
      <c r="G332" s="68"/>
      <c r="H332" s="66"/>
      <c r="I332" s="66"/>
      <c r="J332" s="66"/>
      <c r="K332" s="66"/>
      <c r="L332" s="66"/>
      <c r="M332" s="66"/>
      <c r="N332" s="66"/>
      <c r="O332" s="66"/>
      <c r="P332" s="66"/>
      <c r="Q332" s="66"/>
      <c r="R332" s="66"/>
      <c r="S332" s="31"/>
    </row>
    <row r="333" spans="1:19" ht="15" hidden="1" customHeight="1" x14ac:dyDescent="0.35">
      <c r="A333" s="570"/>
      <c r="B333" s="568" t="str">
        <f>'B. SOW'!A38</f>
        <v xml:space="preserve">8) </v>
      </c>
      <c r="C333" s="568"/>
      <c r="D333" s="568"/>
      <c r="E333" s="568"/>
      <c r="F333" s="568"/>
      <c r="G333" s="68"/>
      <c r="H333" s="66"/>
      <c r="I333" s="66"/>
      <c r="J333" s="66"/>
      <c r="K333" s="66"/>
      <c r="L333" s="66"/>
      <c r="M333" s="66"/>
      <c r="N333" s="66"/>
      <c r="O333" s="66"/>
      <c r="P333" s="66"/>
      <c r="Q333" s="66"/>
      <c r="R333" s="66"/>
      <c r="S333" s="31"/>
    </row>
    <row r="334" spans="1:19" ht="15" hidden="1" customHeight="1" x14ac:dyDescent="0.35">
      <c r="A334" s="570"/>
      <c r="B334" s="568" t="str">
        <f>'B. SOW'!A39</f>
        <v xml:space="preserve">9) </v>
      </c>
      <c r="C334" s="568"/>
      <c r="D334" s="568"/>
      <c r="E334" s="568"/>
      <c r="F334" s="568"/>
      <c r="G334" s="68"/>
      <c r="H334" s="66"/>
      <c r="I334" s="66"/>
      <c r="J334" s="66"/>
      <c r="K334" s="66"/>
      <c r="L334" s="66"/>
      <c r="M334" s="66"/>
      <c r="N334" s="66"/>
      <c r="O334" s="66"/>
      <c r="P334" s="66"/>
      <c r="Q334" s="66"/>
      <c r="R334" s="66"/>
      <c r="S334" s="31"/>
    </row>
    <row r="335" spans="1:19" ht="15" hidden="1" customHeight="1" x14ac:dyDescent="0.35">
      <c r="A335" s="570"/>
      <c r="B335" s="568" t="str">
        <f>'B. SOW'!A40</f>
        <v xml:space="preserve">10) </v>
      </c>
      <c r="C335" s="568"/>
      <c r="D335" s="568"/>
      <c r="E335" s="568"/>
      <c r="F335" s="568"/>
      <c r="G335" s="68"/>
      <c r="H335" s="66"/>
      <c r="I335" s="66"/>
      <c r="J335" s="66"/>
      <c r="K335" s="66"/>
      <c r="L335" s="66"/>
      <c r="M335" s="66"/>
      <c r="N335" s="66"/>
      <c r="O335" s="66"/>
      <c r="P335" s="66"/>
      <c r="Q335" s="66"/>
      <c r="R335" s="66"/>
      <c r="S335" s="31"/>
    </row>
    <row r="336" spans="1:19" ht="15" hidden="1" customHeight="1" x14ac:dyDescent="0.35">
      <c r="A336" s="570"/>
      <c r="B336" s="568" t="str">
        <f>'B. SOW'!A41</f>
        <v xml:space="preserve">11) </v>
      </c>
      <c r="C336" s="568"/>
      <c r="D336" s="568"/>
      <c r="E336" s="568"/>
      <c r="F336" s="568"/>
      <c r="G336" s="68"/>
      <c r="H336" s="66"/>
      <c r="I336" s="66"/>
      <c r="J336" s="66"/>
      <c r="K336" s="66"/>
      <c r="L336" s="66"/>
      <c r="M336" s="66"/>
      <c r="N336" s="66"/>
      <c r="O336" s="66"/>
      <c r="P336" s="66"/>
      <c r="Q336" s="66"/>
      <c r="R336" s="66"/>
      <c r="S336" s="31"/>
    </row>
    <row r="337" spans="1:19" ht="15" hidden="1" customHeight="1" x14ac:dyDescent="0.35">
      <c r="A337" s="570"/>
      <c r="B337" s="568" t="str">
        <f>'B. SOW'!A42</f>
        <v xml:space="preserve">12) </v>
      </c>
      <c r="C337" s="568"/>
      <c r="D337" s="568"/>
      <c r="E337" s="568"/>
      <c r="F337" s="568"/>
      <c r="G337" s="68"/>
      <c r="H337" s="66"/>
      <c r="I337" s="66"/>
      <c r="J337" s="66"/>
      <c r="K337" s="66"/>
      <c r="L337" s="66"/>
      <c r="M337" s="66"/>
      <c r="N337" s="66"/>
      <c r="O337" s="66"/>
      <c r="P337" s="66"/>
      <c r="Q337" s="66"/>
      <c r="R337" s="66"/>
      <c r="S337" s="31"/>
    </row>
    <row r="338" spans="1:19" ht="15" hidden="1" customHeight="1" x14ac:dyDescent="0.35">
      <c r="A338" s="64" t="s">
        <v>108</v>
      </c>
      <c r="B338" s="569" t="str">
        <f>'B. SOW'!S45</f>
        <v>Second Quarter</v>
      </c>
      <c r="C338" s="569"/>
      <c r="D338" s="569"/>
      <c r="E338" s="569"/>
      <c r="F338" s="569"/>
      <c r="G338" s="68"/>
      <c r="H338" s="66"/>
      <c r="I338" s="66"/>
      <c r="J338" s="66"/>
      <c r="K338" s="66"/>
      <c r="L338" s="66"/>
      <c r="M338" s="66"/>
      <c r="N338" s="66"/>
      <c r="O338" s="66"/>
      <c r="P338" s="66"/>
      <c r="Q338" s="66"/>
      <c r="R338" s="66"/>
      <c r="S338" s="31"/>
    </row>
    <row r="339" spans="1:19" ht="15" hidden="1" customHeight="1" x14ac:dyDescent="0.35">
      <c r="A339" s="570" t="s">
        <v>136</v>
      </c>
      <c r="B339" s="568" t="str">
        <f>'B. SOW'!A64</f>
        <v xml:space="preserve">1) </v>
      </c>
      <c r="C339" s="568"/>
      <c r="D339" s="568"/>
      <c r="E339" s="568"/>
      <c r="F339" s="568"/>
      <c r="G339" s="68"/>
      <c r="H339" s="66"/>
      <c r="I339" s="66"/>
      <c r="J339" s="66"/>
      <c r="K339" s="66"/>
      <c r="L339" s="66"/>
      <c r="M339" s="66"/>
      <c r="N339" s="66"/>
      <c r="O339" s="66"/>
      <c r="P339" s="66"/>
      <c r="Q339" s="66"/>
      <c r="R339" s="66"/>
      <c r="S339" s="31"/>
    </row>
    <row r="340" spans="1:19" ht="15" hidden="1" customHeight="1" x14ac:dyDescent="0.35">
      <c r="A340" s="570"/>
      <c r="B340" s="568" t="str">
        <f>'B. SOW'!A65</f>
        <v xml:space="preserve">2) </v>
      </c>
      <c r="C340" s="568"/>
      <c r="D340" s="568"/>
      <c r="E340" s="568"/>
      <c r="F340" s="568"/>
      <c r="G340" s="68"/>
      <c r="H340" s="66"/>
      <c r="I340" s="66"/>
      <c r="J340" s="66"/>
      <c r="K340" s="66"/>
      <c r="L340" s="66"/>
      <c r="M340" s="66"/>
      <c r="N340" s="66"/>
      <c r="O340" s="66"/>
      <c r="P340" s="66"/>
      <c r="Q340" s="66"/>
      <c r="R340" s="66"/>
      <c r="S340" s="31"/>
    </row>
    <row r="341" spans="1:19" ht="15" hidden="1" customHeight="1" x14ac:dyDescent="0.35">
      <c r="A341" s="570"/>
      <c r="B341" s="568" t="str">
        <f>'B. SOW'!A66</f>
        <v xml:space="preserve">3) </v>
      </c>
      <c r="C341" s="568"/>
      <c r="D341" s="568"/>
      <c r="E341" s="568"/>
      <c r="F341" s="568"/>
      <c r="G341" s="68"/>
      <c r="H341" s="66"/>
      <c r="I341" s="66"/>
      <c r="J341" s="66"/>
      <c r="K341" s="66"/>
      <c r="L341" s="66"/>
      <c r="M341" s="66"/>
      <c r="N341" s="66"/>
      <c r="O341" s="66"/>
      <c r="P341" s="66"/>
      <c r="Q341" s="66"/>
      <c r="R341" s="66"/>
      <c r="S341" s="31"/>
    </row>
    <row r="342" spans="1:19" ht="15" hidden="1" customHeight="1" x14ac:dyDescent="0.35">
      <c r="A342" s="570"/>
      <c r="B342" s="568" t="str">
        <f>'B. SOW'!A67</f>
        <v xml:space="preserve">4) </v>
      </c>
      <c r="C342" s="568"/>
      <c r="D342" s="568"/>
      <c r="E342" s="568"/>
      <c r="F342" s="568"/>
      <c r="G342" s="68"/>
      <c r="H342" s="66"/>
      <c r="I342" s="66"/>
      <c r="J342" s="66"/>
      <c r="K342" s="66"/>
      <c r="L342" s="66"/>
      <c r="M342" s="66"/>
      <c r="N342" s="66"/>
      <c r="O342" s="66"/>
      <c r="P342" s="66"/>
      <c r="Q342" s="66"/>
      <c r="R342" s="66"/>
      <c r="S342" s="31"/>
    </row>
    <row r="343" spans="1:19" ht="15" hidden="1" customHeight="1" x14ac:dyDescent="0.35">
      <c r="A343" s="570"/>
      <c r="B343" s="568" t="str">
        <f>'B. SOW'!A68</f>
        <v xml:space="preserve">5) </v>
      </c>
      <c r="C343" s="568"/>
      <c r="D343" s="568"/>
      <c r="E343" s="568"/>
      <c r="F343" s="568"/>
      <c r="G343" s="68"/>
      <c r="H343" s="66"/>
      <c r="I343" s="66"/>
      <c r="J343" s="66"/>
      <c r="K343" s="66"/>
      <c r="L343" s="66"/>
      <c r="M343" s="66"/>
      <c r="N343" s="66"/>
      <c r="O343" s="66"/>
      <c r="P343" s="66"/>
      <c r="Q343" s="66"/>
      <c r="R343" s="66"/>
      <c r="S343" s="31"/>
    </row>
    <row r="344" spans="1:19" ht="15" hidden="1" customHeight="1" x14ac:dyDescent="0.35">
      <c r="A344" s="570"/>
      <c r="B344" s="568" t="str">
        <f>'B. SOW'!A69</f>
        <v xml:space="preserve">6) </v>
      </c>
      <c r="C344" s="568"/>
      <c r="D344" s="568"/>
      <c r="E344" s="568"/>
      <c r="F344" s="568"/>
      <c r="G344" s="68"/>
      <c r="H344" s="66"/>
      <c r="I344" s="66"/>
      <c r="J344" s="66"/>
      <c r="K344" s="66"/>
      <c r="L344" s="66"/>
      <c r="M344" s="66"/>
      <c r="N344" s="66"/>
      <c r="O344" s="66"/>
      <c r="P344" s="66"/>
      <c r="Q344" s="66"/>
      <c r="R344" s="66"/>
      <c r="S344" s="31"/>
    </row>
    <row r="345" spans="1:19" ht="15" hidden="1" customHeight="1" x14ac:dyDescent="0.35">
      <c r="A345" s="570"/>
      <c r="B345" s="568" t="str">
        <f>'B. SOW'!A70</f>
        <v xml:space="preserve">7) </v>
      </c>
      <c r="C345" s="568"/>
      <c r="D345" s="568"/>
      <c r="E345" s="568"/>
      <c r="F345" s="568"/>
      <c r="G345" s="68"/>
      <c r="H345" s="66"/>
      <c r="I345" s="66"/>
      <c r="J345" s="66"/>
      <c r="K345" s="66"/>
      <c r="L345" s="66"/>
      <c r="M345" s="66"/>
      <c r="N345" s="66"/>
      <c r="O345" s="66"/>
      <c r="P345" s="66"/>
      <c r="Q345" s="66"/>
      <c r="R345" s="66"/>
      <c r="S345" s="31"/>
    </row>
    <row r="346" spans="1:19" ht="15" hidden="1" customHeight="1" x14ac:dyDescent="0.35">
      <c r="A346" s="570"/>
      <c r="B346" s="568" t="str">
        <f>'B. SOW'!A71</f>
        <v xml:space="preserve">8) </v>
      </c>
      <c r="C346" s="568"/>
      <c r="D346" s="568"/>
      <c r="E346" s="568"/>
      <c r="F346" s="568"/>
      <c r="G346" s="68"/>
      <c r="H346" s="66"/>
      <c r="I346" s="66"/>
      <c r="J346" s="66"/>
      <c r="K346" s="66"/>
      <c r="L346" s="66"/>
      <c r="M346" s="66"/>
      <c r="N346" s="66"/>
      <c r="O346" s="66"/>
      <c r="P346" s="66"/>
      <c r="Q346" s="66"/>
      <c r="R346" s="66"/>
      <c r="S346" s="31"/>
    </row>
    <row r="347" spans="1:19" ht="15" hidden="1" customHeight="1" x14ac:dyDescent="0.35">
      <c r="A347" s="570"/>
      <c r="B347" s="568" t="str">
        <f>'B. SOW'!A72</f>
        <v xml:space="preserve">9) </v>
      </c>
      <c r="C347" s="568"/>
      <c r="D347" s="568"/>
      <c r="E347" s="568"/>
      <c r="F347" s="568"/>
      <c r="G347" s="68"/>
      <c r="H347" s="66"/>
      <c r="I347" s="66"/>
      <c r="J347" s="66"/>
      <c r="K347" s="66"/>
      <c r="L347" s="66"/>
      <c r="M347" s="66"/>
      <c r="N347" s="66"/>
      <c r="O347" s="66"/>
      <c r="P347" s="66"/>
      <c r="Q347" s="66"/>
      <c r="R347" s="66"/>
      <c r="S347" s="31"/>
    </row>
    <row r="348" spans="1:19" ht="15" hidden="1" customHeight="1" x14ac:dyDescent="0.35">
      <c r="A348" s="570"/>
      <c r="B348" s="568" t="str">
        <f>'B. SOW'!A73</f>
        <v xml:space="preserve">10) </v>
      </c>
      <c r="C348" s="568"/>
      <c r="D348" s="568"/>
      <c r="E348" s="568"/>
      <c r="F348" s="568"/>
      <c r="G348" s="68"/>
      <c r="H348" s="66"/>
      <c r="I348" s="66"/>
      <c r="J348" s="66"/>
      <c r="K348" s="66"/>
      <c r="L348" s="66"/>
      <c r="M348" s="66"/>
      <c r="N348" s="66"/>
      <c r="O348" s="66"/>
      <c r="P348" s="66"/>
      <c r="Q348" s="66"/>
      <c r="R348" s="66"/>
      <c r="S348" s="31"/>
    </row>
    <row r="349" spans="1:19" ht="15" hidden="1" customHeight="1" x14ac:dyDescent="0.35">
      <c r="A349" s="570"/>
      <c r="B349" s="568" t="str">
        <f>'B. SOW'!A74</f>
        <v xml:space="preserve">11) </v>
      </c>
      <c r="C349" s="568"/>
      <c r="D349" s="568"/>
      <c r="E349" s="568"/>
      <c r="F349" s="568"/>
      <c r="G349" s="68"/>
      <c r="H349" s="66"/>
      <c r="I349" s="66"/>
      <c r="J349" s="66"/>
      <c r="K349" s="66"/>
      <c r="L349" s="66"/>
      <c r="M349" s="66"/>
      <c r="N349" s="66"/>
      <c r="O349" s="66"/>
      <c r="P349" s="66"/>
      <c r="Q349" s="66"/>
      <c r="R349" s="66"/>
      <c r="S349" s="31"/>
    </row>
    <row r="350" spans="1:19" ht="15" hidden="1" customHeight="1" x14ac:dyDescent="0.35">
      <c r="A350" s="570"/>
      <c r="B350" s="568" t="str">
        <f>'B. SOW'!A75</f>
        <v xml:space="preserve">12) </v>
      </c>
      <c r="C350" s="568"/>
      <c r="D350" s="568"/>
      <c r="E350" s="568"/>
      <c r="F350" s="568"/>
      <c r="G350" s="68"/>
      <c r="H350" s="66"/>
      <c r="I350" s="66"/>
      <c r="J350" s="66"/>
      <c r="K350" s="66"/>
      <c r="L350" s="66"/>
      <c r="M350" s="66"/>
      <c r="N350" s="66"/>
      <c r="O350" s="66"/>
      <c r="P350" s="66"/>
      <c r="Q350" s="66"/>
      <c r="R350" s="66"/>
      <c r="S350" s="31"/>
    </row>
    <row r="351" spans="1:19" ht="15" hidden="1" customHeight="1" x14ac:dyDescent="0.35">
      <c r="A351" s="64" t="s">
        <v>110</v>
      </c>
      <c r="B351" s="569" t="str">
        <f>'B. SOW'!S78</f>
        <v>Third Reporting Period</v>
      </c>
      <c r="C351" s="569"/>
      <c r="D351" s="569"/>
      <c r="E351" s="569"/>
      <c r="F351" s="569"/>
      <c r="G351" s="68"/>
      <c r="H351" s="66"/>
      <c r="I351" s="66"/>
      <c r="J351" s="66"/>
      <c r="K351" s="66"/>
      <c r="L351" s="66"/>
      <c r="M351" s="66"/>
      <c r="N351" s="66"/>
      <c r="O351" s="66"/>
      <c r="P351" s="66"/>
      <c r="Q351" s="66"/>
      <c r="R351" s="66"/>
      <c r="S351" s="31"/>
    </row>
    <row r="352" spans="1:19" ht="15" hidden="1" customHeight="1" x14ac:dyDescent="0.35">
      <c r="A352" s="570" t="s">
        <v>136</v>
      </c>
      <c r="B352" s="568" t="str">
        <f>'B. SOW'!A97</f>
        <v xml:space="preserve">1) </v>
      </c>
      <c r="C352" s="568"/>
      <c r="D352" s="568"/>
      <c r="E352" s="568"/>
      <c r="F352" s="568"/>
      <c r="G352" s="68"/>
      <c r="H352" s="66"/>
      <c r="I352" s="66"/>
      <c r="J352" s="66"/>
      <c r="K352" s="66"/>
      <c r="L352" s="66"/>
      <c r="M352" s="66"/>
      <c r="N352" s="66"/>
      <c r="O352" s="66"/>
      <c r="P352" s="66"/>
      <c r="Q352" s="66"/>
      <c r="R352" s="66"/>
      <c r="S352" s="31"/>
    </row>
    <row r="353" spans="1:19" ht="15" hidden="1" customHeight="1" x14ac:dyDescent="0.35">
      <c r="A353" s="570"/>
      <c r="B353" s="568" t="str">
        <f>'B. SOW'!A98</f>
        <v xml:space="preserve">2) </v>
      </c>
      <c r="C353" s="568"/>
      <c r="D353" s="568"/>
      <c r="E353" s="568"/>
      <c r="F353" s="568"/>
      <c r="G353" s="68"/>
      <c r="H353" s="66"/>
      <c r="I353" s="66"/>
      <c r="J353" s="66"/>
      <c r="K353" s="66"/>
      <c r="L353" s="66"/>
      <c r="M353" s="66"/>
      <c r="N353" s="66"/>
      <c r="O353" s="66"/>
      <c r="P353" s="66"/>
      <c r="Q353" s="66"/>
      <c r="R353" s="66"/>
      <c r="S353" s="31"/>
    </row>
    <row r="354" spans="1:19" ht="15" hidden="1" customHeight="1" x14ac:dyDescent="0.35">
      <c r="A354" s="570"/>
      <c r="B354" s="568" t="str">
        <f>'B. SOW'!A99</f>
        <v xml:space="preserve">3) </v>
      </c>
      <c r="C354" s="568"/>
      <c r="D354" s="568"/>
      <c r="E354" s="568"/>
      <c r="F354" s="568"/>
      <c r="G354" s="68"/>
      <c r="H354" s="66"/>
      <c r="I354" s="66"/>
      <c r="J354" s="66"/>
      <c r="K354" s="66"/>
      <c r="L354" s="66"/>
      <c r="M354" s="66"/>
      <c r="N354" s="66"/>
      <c r="O354" s="66"/>
      <c r="P354" s="66"/>
      <c r="Q354" s="66"/>
      <c r="R354" s="66"/>
      <c r="S354" s="31"/>
    </row>
    <row r="355" spans="1:19" ht="15" hidden="1" customHeight="1" x14ac:dyDescent="0.35">
      <c r="A355" s="570"/>
      <c r="B355" s="568" t="str">
        <f>'B. SOW'!A100</f>
        <v xml:space="preserve">4) </v>
      </c>
      <c r="C355" s="568"/>
      <c r="D355" s="568"/>
      <c r="E355" s="568"/>
      <c r="F355" s="568"/>
      <c r="G355" s="68"/>
      <c r="H355" s="66"/>
      <c r="I355" s="66"/>
      <c r="J355" s="66"/>
      <c r="K355" s="66"/>
      <c r="L355" s="66"/>
      <c r="M355" s="66"/>
      <c r="N355" s="66"/>
      <c r="O355" s="66"/>
      <c r="P355" s="66"/>
      <c r="Q355" s="66"/>
      <c r="R355" s="66"/>
      <c r="S355" s="31"/>
    </row>
    <row r="356" spans="1:19" ht="15" hidden="1" customHeight="1" x14ac:dyDescent="0.35">
      <c r="A356" s="570"/>
      <c r="B356" s="568" t="str">
        <f>'B. SOW'!A101</f>
        <v xml:space="preserve">5) </v>
      </c>
      <c r="C356" s="568"/>
      <c r="D356" s="568"/>
      <c r="E356" s="568"/>
      <c r="F356" s="568"/>
      <c r="G356" s="68"/>
      <c r="H356" s="66"/>
      <c r="I356" s="66"/>
      <c r="J356" s="66"/>
      <c r="K356" s="66"/>
      <c r="L356" s="66"/>
      <c r="M356" s="66"/>
      <c r="N356" s="66"/>
      <c r="O356" s="66"/>
      <c r="P356" s="66"/>
      <c r="Q356" s="66"/>
      <c r="R356" s="66"/>
      <c r="S356" s="31"/>
    </row>
    <row r="357" spans="1:19" ht="15" hidden="1" customHeight="1" x14ac:dyDescent="0.35">
      <c r="A357" s="570"/>
      <c r="B357" s="568" t="str">
        <f>'B. SOW'!A102</f>
        <v xml:space="preserve">6) </v>
      </c>
      <c r="C357" s="568"/>
      <c r="D357" s="568"/>
      <c r="E357" s="568"/>
      <c r="F357" s="568"/>
      <c r="G357" s="68"/>
      <c r="H357" s="66"/>
      <c r="I357" s="66"/>
      <c r="J357" s="66"/>
      <c r="K357" s="66"/>
      <c r="L357" s="66"/>
      <c r="M357" s="66"/>
      <c r="N357" s="66"/>
      <c r="O357" s="66"/>
      <c r="P357" s="66"/>
      <c r="Q357" s="66"/>
      <c r="R357" s="66"/>
      <c r="S357" s="31"/>
    </row>
    <row r="358" spans="1:19" ht="15" hidden="1" customHeight="1" x14ac:dyDescent="0.35">
      <c r="A358" s="570"/>
      <c r="B358" s="568" t="str">
        <f>'B. SOW'!A103</f>
        <v xml:space="preserve">7) </v>
      </c>
      <c r="C358" s="568"/>
      <c r="D358" s="568"/>
      <c r="E358" s="568"/>
      <c r="F358" s="568"/>
      <c r="G358" s="68"/>
      <c r="H358" s="66"/>
      <c r="I358" s="66"/>
      <c r="J358" s="66"/>
      <c r="K358" s="66"/>
      <c r="L358" s="66"/>
      <c r="M358" s="66"/>
      <c r="N358" s="66"/>
      <c r="O358" s="66"/>
      <c r="P358" s="66"/>
      <c r="Q358" s="66"/>
      <c r="R358" s="66"/>
      <c r="S358" s="31"/>
    </row>
    <row r="359" spans="1:19" ht="15" hidden="1" customHeight="1" x14ac:dyDescent="0.35">
      <c r="A359" s="570"/>
      <c r="B359" s="568" t="str">
        <f>'B. SOW'!A104</f>
        <v xml:space="preserve">8) </v>
      </c>
      <c r="C359" s="568"/>
      <c r="D359" s="568"/>
      <c r="E359" s="568"/>
      <c r="F359" s="568"/>
      <c r="G359" s="68"/>
      <c r="H359" s="66"/>
      <c r="I359" s="66"/>
      <c r="J359" s="66"/>
      <c r="K359" s="66"/>
      <c r="L359" s="66"/>
      <c r="M359" s="66"/>
      <c r="N359" s="66"/>
      <c r="O359" s="66"/>
      <c r="P359" s="66"/>
      <c r="Q359" s="66"/>
      <c r="R359" s="66"/>
      <c r="S359" s="31"/>
    </row>
    <row r="360" spans="1:19" ht="15" hidden="1" customHeight="1" x14ac:dyDescent="0.35">
      <c r="A360" s="570"/>
      <c r="B360" s="568" t="str">
        <f>'B. SOW'!A105</f>
        <v xml:space="preserve">9) </v>
      </c>
      <c r="C360" s="568"/>
      <c r="D360" s="568"/>
      <c r="E360" s="568"/>
      <c r="F360" s="568"/>
      <c r="G360" s="68"/>
      <c r="H360" s="66"/>
      <c r="I360" s="66"/>
      <c r="J360" s="66"/>
      <c r="K360" s="66"/>
      <c r="L360" s="66"/>
      <c r="M360" s="66"/>
      <c r="N360" s="66"/>
      <c r="O360" s="66"/>
      <c r="P360" s="66"/>
      <c r="Q360" s="66"/>
      <c r="R360" s="66"/>
      <c r="S360" s="31"/>
    </row>
    <row r="361" spans="1:19" ht="15" hidden="1" customHeight="1" x14ac:dyDescent="0.35">
      <c r="A361" s="570"/>
      <c r="B361" s="568" t="str">
        <f>'B. SOW'!A106</f>
        <v xml:space="preserve">10) </v>
      </c>
      <c r="C361" s="568"/>
      <c r="D361" s="568"/>
      <c r="E361" s="568"/>
      <c r="F361" s="568"/>
      <c r="G361" s="68"/>
      <c r="H361" s="66"/>
      <c r="I361" s="66"/>
      <c r="J361" s="66"/>
      <c r="K361" s="66"/>
      <c r="L361" s="66"/>
      <c r="M361" s="66"/>
      <c r="N361" s="66"/>
      <c r="O361" s="66"/>
      <c r="P361" s="66"/>
      <c r="Q361" s="66"/>
      <c r="R361" s="66"/>
      <c r="S361" s="31"/>
    </row>
    <row r="362" spans="1:19" ht="15" hidden="1" customHeight="1" x14ac:dyDescent="0.35">
      <c r="A362" s="570"/>
      <c r="B362" s="568" t="str">
        <f>'B. SOW'!A107</f>
        <v xml:space="preserve">11) </v>
      </c>
      <c r="C362" s="568"/>
      <c r="D362" s="568"/>
      <c r="E362" s="568"/>
      <c r="F362" s="568"/>
      <c r="G362" s="68"/>
      <c r="H362" s="66"/>
      <c r="I362" s="66"/>
      <c r="J362" s="66"/>
      <c r="K362" s="66"/>
      <c r="L362" s="66"/>
      <c r="M362" s="66"/>
      <c r="N362" s="66"/>
      <c r="O362" s="66"/>
      <c r="P362" s="66"/>
      <c r="Q362" s="66"/>
      <c r="R362" s="66"/>
      <c r="S362" s="31"/>
    </row>
    <row r="363" spans="1:19" ht="15" hidden="1" customHeight="1" x14ac:dyDescent="0.35">
      <c r="A363" s="570"/>
      <c r="B363" s="568" t="str">
        <f>'B. SOW'!A108</f>
        <v xml:space="preserve">12) </v>
      </c>
      <c r="C363" s="568"/>
      <c r="D363" s="568"/>
      <c r="E363" s="568"/>
      <c r="F363" s="568"/>
      <c r="G363" s="68"/>
      <c r="H363" s="66"/>
      <c r="I363" s="66"/>
      <c r="J363" s="66"/>
      <c r="K363" s="66"/>
      <c r="L363" s="66"/>
      <c r="M363" s="66"/>
      <c r="N363" s="66"/>
      <c r="O363" s="66"/>
      <c r="P363" s="66"/>
      <c r="Q363" s="66"/>
      <c r="R363" s="66"/>
      <c r="S363" s="31"/>
    </row>
    <row r="364" spans="1:19" ht="15" hidden="1" customHeight="1" x14ac:dyDescent="0.35">
      <c r="A364" s="64" t="s">
        <v>112</v>
      </c>
      <c r="B364" s="569" t="str">
        <f>'B. SOW'!S111</f>
        <v>Fourth Reporting Period</v>
      </c>
      <c r="C364" s="569"/>
      <c r="D364" s="569"/>
      <c r="E364" s="569"/>
      <c r="F364" s="569"/>
      <c r="G364" s="68"/>
      <c r="H364" s="66"/>
      <c r="I364" s="66"/>
      <c r="J364" s="66"/>
      <c r="K364" s="66"/>
      <c r="L364" s="66"/>
      <c r="M364" s="66"/>
      <c r="N364" s="66"/>
      <c r="O364" s="66"/>
      <c r="P364" s="66"/>
      <c r="Q364" s="66"/>
      <c r="R364" s="66"/>
      <c r="S364" s="31"/>
    </row>
    <row r="365" spans="1:19" ht="15" hidden="1" customHeight="1" x14ac:dyDescent="0.35">
      <c r="A365" s="570" t="s">
        <v>136</v>
      </c>
      <c r="B365" s="568" t="str">
        <f>'B. SOW'!A130</f>
        <v xml:space="preserve">1) </v>
      </c>
      <c r="C365" s="568"/>
      <c r="D365" s="568"/>
      <c r="E365" s="568"/>
      <c r="F365" s="568"/>
      <c r="G365" s="68"/>
      <c r="H365" s="66"/>
      <c r="I365" s="66"/>
      <c r="J365" s="66"/>
      <c r="K365" s="66"/>
      <c r="L365" s="66"/>
      <c r="M365" s="66"/>
      <c r="N365" s="66"/>
      <c r="O365" s="66"/>
      <c r="P365" s="66"/>
      <c r="Q365" s="66"/>
      <c r="R365" s="66"/>
      <c r="S365" s="31"/>
    </row>
    <row r="366" spans="1:19" ht="15" hidden="1" customHeight="1" x14ac:dyDescent="0.35">
      <c r="A366" s="570"/>
      <c r="B366" s="568" t="str">
        <f>'B. SOW'!A131</f>
        <v xml:space="preserve">2) </v>
      </c>
      <c r="C366" s="568"/>
      <c r="D366" s="568"/>
      <c r="E366" s="568"/>
      <c r="F366" s="568"/>
      <c r="G366" s="68"/>
      <c r="H366" s="66"/>
      <c r="I366" s="66"/>
      <c r="J366" s="66"/>
      <c r="K366" s="66"/>
      <c r="L366" s="66"/>
      <c r="M366" s="66"/>
      <c r="N366" s="66"/>
      <c r="O366" s="66"/>
      <c r="P366" s="66"/>
      <c r="Q366" s="66"/>
      <c r="R366" s="66"/>
      <c r="S366" s="31"/>
    </row>
    <row r="367" spans="1:19" ht="15" hidden="1" customHeight="1" x14ac:dyDescent="0.35">
      <c r="A367" s="570"/>
      <c r="B367" s="568" t="str">
        <f>'B. SOW'!A132</f>
        <v xml:space="preserve">3) </v>
      </c>
      <c r="C367" s="568"/>
      <c r="D367" s="568"/>
      <c r="E367" s="568"/>
      <c r="F367" s="568"/>
      <c r="G367" s="68"/>
      <c r="H367" s="66"/>
      <c r="I367" s="66"/>
      <c r="J367" s="66"/>
      <c r="K367" s="66"/>
      <c r="L367" s="66"/>
      <c r="M367" s="66"/>
      <c r="N367" s="66"/>
      <c r="O367" s="66"/>
      <c r="P367" s="66"/>
      <c r="Q367" s="66"/>
      <c r="R367" s="66"/>
      <c r="S367" s="31"/>
    </row>
    <row r="368" spans="1:19" ht="15" hidden="1" customHeight="1" x14ac:dyDescent="0.35">
      <c r="A368" s="570"/>
      <c r="B368" s="568" t="str">
        <f>'B. SOW'!A133</f>
        <v xml:space="preserve">4) </v>
      </c>
      <c r="C368" s="568"/>
      <c r="D368" s="568"/>
      <c r="E368" s="568"/>
      <c r="F368" s="568"/>
      <c r="G368" s="68"/>
      <c r="H368" s="66"/>
      <c r="I368" s="66"/>
      <c r="J368" s="66"/>
      <c r="K368" s="66"/>
      <c r="L368" s="66"/>
      <c r="M368" s="66"/>
      <c r="N368" s="66"/>
      <c r="O368" s="66"/>
      <c r="P368" s="66"/>
      <c r="Q368" s="66"/>
      <c r="R368" s="66"/>
      <c r="S368" s="31"/>
    </row>
    <row r="369" spans="1:19" ht="15" hidden="1" customHeight="1" x14ac:dyDescent="0.35">
      <c r="A369" s="570"/>
      <c r="B369" s="568" t="str">
        <f>'B. SOW'!A134</f>
        <v xml:space="preserve">5) </v>
      </c>
      <c r="C369" s="568"/>
      <c r="D369" s="568"/>
      <c r="E369" s="568"/>
      <c r="F369" s="568"/>
      <c r="G369" s="68"/>
      <c r="H369" s="66"/>
      <c r="I369" s="66"/>
      <c r="J369" s="66"/>
      <c r="K369" s="66"/>
      <c r="L369" s="66"/>
      <c r="M369" s="66"/>
      <c r="N369" s="66"/>
      <c r="O369" s="66"/>
      <c r="P369" s="66"/>
      <c r="Q369" s="66"/>
      <c r="R369" s="66"/>
      <c r="S369" s="31"/>
    </row>
    <row r="370" spans="1:19" ht="15" hidden="1" customHeight="1" x14ac:dyDescent="0.35">
      <c r="A370" s="570"/>
      <c r="B370" s="568" t="str">
        <f>'B. SOW'!A135</f>
        <v xml:space="preserve">6) </v>
      </c>
      <c r="C370" s="568"/>
      <c r="D370" s="568"/>
      <c r="E370" s="568"/>
      <c r="F370" s="568"/>
      <c r="G370" s="68"/>
      <c r="H370" s="66"/>
      <c r="I370" s="66"/>
      <c r="J370" s="66"/>
      <c r="K370" s="66"/>
      <c r="L370" s="66"/>
      <c r="M370" s="66"/>
      <c r="N370" s="66"/>
      <c r="O370" s="66"/>
      <c r="P370" s="66"/>
      <c r="Q370" s="66"/>
      <c r="R370" s="66"/>
      <c r="S370" s="31"/>
    </row>
    <row r="371" spans="1:19" ht="15" hidden="1" customHeight="1" x14ac:dyDescent="0.35">
      <c r="A371" s="570"/>
      <c r="B371" s="568" t="str">
        <f>'B. SOW'!A136</f>
        <v xml:space="preserve">7) </v>
      </c>
      <c r="C371" s="568"/>
      <c r="D371" s="568"/>
      <c r="E371" s="568"/>
      <c r="F371" s="568"/>
      <c r="G371" s="68"/>
      <c r="H371" s="66"/>
      <c r="I371" s="66"/>
      <c r="J371" s="66"/>
      <c r="K371" s="66"/>
      <c r="L371" s="66"/>
      <c r="M371" s="66"/>
      <c r="N371" s="66"/>
      <c r="O371" s="66"/>
      <c r="P371" s="66"/>
      <c r="Q371" s="66"/>
      <c r="R371" s="66"/>
      <c r="S371" s="31"/>
    </row>
    <row r="372" spans="1:19" ht="15" hidden="1" customHeight="1" x14ac:dyDescent="0.35">
      <c r="A372" s="570"/>
      <c r="B372" s="568" t="str">
        <f>'B. SOW'!A137</f>
        <v xml:space="preserve">8) </v>
      </c>
      <c r="C372" s="568"/>
      <c r="D372" s="568"/>
      <c r="E372" s="568"/>
      <c r="F372" s="568"/>
      <c r="G372" s="68"/>
      <c r="H372" s="66"/>
      <c r="I372" s="66"/>
      <c r="J372" s="66"/>
      <c r="K372" s="66"/>
      <c r="L372" s="66"/>
      <c r="M372" s="66"/>
      <c r="N372" s="66"/>
      <c r="O372" s="66"/>
      <c r="P372" s="66"/>
      <c r="Q372" s="66"/>
      <c r="R372" s="66"/>
      <c r="S372" s="31"/>
    </row>
    <row r="373" spans="1:19" ht="15" hidden="1" customHeight="1" x14ac:dyDescent="0.35">
      <c r="A373" s="570"/>
      <c r="B373" s="568" t="str">
        <f>'B. SOW'!A138</f>
        <v xml:space="preserve">9) </v>
      </c>
      <c r="C373" s="568"/>
      <c r="D373" s="568"/>
      <c r="E373" s="568"/>
      <c r="F373" s="568"/>
      <c r="G373" s="68"/>
      <c r="H373" s="66"/>
      <c r="I373" s="66"/>
      <c r="J373" s="66"/>
      <c r="K373" s="66"/>
      <c r="L373" s="66"/>
      <c r="M373" s="66"/>
      <c r="N373" s="66"/>
      <c r="O373" s="66"/>
      <c r="P373" s="66"/>
      <c r="Q373" s="66"/>
      <c r="R373" s="66"/>
      <c r="S373" s="31"/>
    </row>
    <row r="374" spans="1:19" ht="15" hidden="1" customHeight="1" x14ac:dyDescent="0.35">
      <c r="A374" s="570"/>
      <c r="B374" s="568" t="str">
        <f>'B. SOW'!A139</f>
        <v xml:space="preserve">10) </v>
      </c>
      <c r="C374" s="568"/>
      <c r="D374" s="568"/>
      <c r="E374" s="568"/>
      <c r="F374" s="568"/>
      <c r="G374" s="68"/>
      <c r="H374" s="66"/>
      <c r="I374" s="66"/>
      <c r="J374" s="66"/>
      <c r="K374" s="66"/>
      <c r="L374" s="66"/>
      <c r="M374" s="66"/>
      <c r="N374" s="66"/>
      <c r="O374" s="66"/>
      <c r="P374" s="66"/>
      <c r="Q374" s="66"/>
      <c r="R374" s="66"/>
      <c r="S374" s="31"/>
    </row>
    <row r="375" spans="1:19" ht="15" hidden="1" customHeight="1" x14ac:dyDescent="0.35">
      <c r="A375" s="570"/>
      <c r="B375" s="568" t="str">
        <f>'B. SOW'!A140</f>
        <v xml:space="preserve">11) </v>
      </c>
      <c r="C375" s="568"/>
      <c r="D375" s="568"/>
      <c r="E375" s="568"/>
      <c r="F375" s="568"/>
      <c r="G375" s="68"/>
      <c r="H375" s="66"/>
      <c r="I375" s="66"/>
      <c r="J375" s="66"/>
      <c r="K375" s="66"/>
      <c r="L375" s="66"/>
      <c r="M375" s="66"/>
      <c r="N375" s="66"/>
      <c r="O375" s="66"/>
      <c r="P375" s="66"/>
      <c r="Q375" s="66"/>
      <c r="R375" s="66"/>
      <c r="S375" s="31"/>
    </row>
    <row r="376" spans="1:19" ht="15" hidden="1" customHeight="1" x14ac:dyDescent="0.35">
      <c r="A376" s="570"/>
      <c r="B376" s="568" t="str">
        <f>'B. SOW'!A141</f>
        <v xml:space="preserve">12) </v>
      </c>
      <c r="C376" s="568"/>
      <c r="D376" s="568"/>
      <c r="E376" s="568"/>
      <c r="F376" s="568"/>
      <c r="G376" s="68"/>
      <c r="H376" s="66"/>
      <c r="I376" s="66"/>
      <c r="J376" s="66"/>
      <c r="K376" s="66"/>
      <c r="L376" s="66"/>
      <c r="M376" s="66"/>
      <c r="N376" s="66"/>
      <c r="O376" s="66"/>
      <c r="P376" s="66"/>
      <c r="Q376" s="66"/>
      <c r="R376" s="66"/>
      <c r="S376" s="31"/>
    </row>
    <row r="377" spans="1:19" ht="15" hidden="1" customHeight="1" x14ac:dyDescent="0.35">
      <c r="A377" s="64" t="s">
        <v>114</v>
      </c>
      <c r="B377" s="569" t="str">
        <f>'B. SOW'!S144</f>
        <v>Fifth Reporting Period</v>
      </c>
      <c r="C377" s="569"/>
      <c r="D377" s="569"/>
      <c r="E377" s="569"/>
      <c r="F377" s="569"/>
      <c r="G377" s="68"/>
      <c r="H377" s="66"/>
      <c r="I377" s="66"/>
      <c r="J377" s="66"/>
      <c r="K377" s="66"/>
      <c r="L377" s="66"/>
      <c r="M377" s="66"/>
      <c r="N377" s="66"/>
      <c r="O377" s="66"/>
      <c r="P377" s="66"/>
      <c r="Q377" s="66"/>
      <c r="R377" s="66"/>
      <c r="S377" s="31"/>
    </row>
    <row r="378" spans="1:19" ht="15" hidden="1" customHeight="1" x14ac:dyDescent="0.35">
      <c r="A378" s="570" t="s">
        <v>136</v>
      </c>
      <c r="B378" s="568" t="str">
        <f>'B. SOW'!A163</f>
        <v xml:space="preserve">1) </v>
      </c>
      <c r="C378" s="568"/>
      <c r="D378" s="568"/>
      <c r="E378" s="568"/>
      <c r="F378" s="568"/>
      <c r="G378" s="68"/>
      <c r="H378" s="66"/>
      <c r="I378" s="66"/>
      <c r="J378" s="66"/>
      <c r="K378" s="66"/>
      <c r="L378" s="66"/>
      <c r="M378" s="66"/>
      <c r="N378" s="66"/>
      <c r="O378" s="66"/>
      <c r="P378" s="66"/>
      <c r="Q378" s="66"/>
      <c r="R378" s="66"/>
      <c r="S378" s="31"/>
    </row>
    <row r="379" spans="1:19" ht="15" hidden="1" customHeight="1" x14ac:dyDescent="0.35">
      <c r="A379" s="570"/>
      <c r="B379" s="568" t="str">
        <f>'B. SOW'!A164</f>
        <v xml:space="preserve">2) </v>
      </c>
      <c r="C379" s="568"/>
      <c r="D379" s="568"/>
      <c r="E379" s="568"/>
      <c r="F379" s="568"/>
      <c r="G379" s="68"/>
      <c r="H379" s="66"/>
      <c r="I379" s="66"/>
      <c r="J379" s="66"/>
      <c r="K379" s="66"/>
      <c r="L379" s="66"/>
      <c r="M379" s="66"/>
      <c r="N379" s="66"/>
      <c r="O379" s="66"/>
      <c r="P379" s="66"/>
      <c r="Q379" s="66"/>
      <c r="R379" s="66"/>
      <c r="S379" s="31"/>
    </row>
    <row r="380" spans="1:19" ht="15" hidden="1" customHeight="1" x14ac:dyDescent="0.35">
      <c r="A380" s="570"/>
      <c r="B380" s="568" t="str">
        <f>'B. SOW'!A165</f>
        <v xml:space="preserve">3) </v>
      </c>
      <c r="C380" s="568"/>
      <c r="D380" s="568"/>
      <c r="E380" s="568"/>
      <c r="F380" s="568"/>
      <c r="G380" s="68"/>
      <c r="H380" s="66"/>
      <c r="I380" s="66"/>
      <c r="J380" s="66"/>
      <c r="K380" s="66"/>
      <c r="L380" s="66"/>
      <c r="M380" s="66"/>
      <c r="N380" s="66"/>
      <c r="O380" s="66"/>
      <c r="P380" s="66"/>
      <c r="Q380" s="66"/>
      <c r="R380" s="66"/>
      <c r="S380" s="31"/>
    </row>
    <row r="381" spans="1:19" ht="15" hidden="1" customHeight="1" x14ac:dyDescent="0.35">
      <c r="A381" s="570"/>
      <c r="B381" s="568" t="str">
        <f>'B. SOW'!A166</f>
        <v xml:space="preserve">4) </v>
      </c>
      <c r="C381" s="568"/>
      <c r="D381" s="568"/>
      <c r="E381" s="568"/>
      <c r="F381" s="568"/>
      <c r="G381" s="68"/>
      <c r="H381" s="66"/>
      <c r="I381" s="66"/>
      <c r="J381" s="66"/>
      <c r="K381" s="66"/>
      <c r="L381" s="66"/>
      <c r="M381" s="66"/>
      <c r="N381" s="66"/>
      <c r="O381" s="66"/>
      <c r="P381" s="66"/>
      <c r="Q381" s="66"/>
      <c r="R381" s="66"/>
      <c r="S381" s="31"/>
    </row>
    <row r="382" spans="1:19" ht="15" hidden="1" customHeight="1" x14ac:dyDescent="0.35">
      <c r="A382" s="570"/>
      <c r="B382" s="568" t="str">
        <f>'B. SOW'!A167</f>
        <v xml:space="preserve">5) </v>
      </c>
      <c r="C382" s="568"/>
      <c r="D382" s="568"/>
      <c r="E382" s="568"/>
      <c r="F382" s="568"/>
      <c r="G382" s="68"/>
      <c r="H382" s="66"/>
      <c r="I382" s="66"/>
      <c r="J382" s="66"/>
      <c r="K382" s="66"/>
      <c r="L382" s="66"/>
      <c r="M382" s="66"/>
      <c r="N382" s="66"/>
      <c r="O382" s="66"/>
      <c r="P382" s="66"/>
      <c r="Q382" s="66"/>
      <c r="R382" s="66"/>
      <c r="S382" s="31"/>
    </row>
    <row r="383" spans="1:19" ht="15" hidden="1" customHeight="1" x14ac:dyDescent="0.35">
      <c r="A383" s="570"/>
      <c r="B383" s="568" t="str">
        <f>'B. SOW'!A168</f>
        <v xml:space="preserve">6) </v>
      </c>
      <c r="C383" s="568"/>
      <c r="D383" s="568"/>
      <c r="E383" s="568"/>
      <c r="F383" s="568"/>
      <c r="G383" s="68"/>
      <c r="H383" s="66"/>
      <c r="I383" s="66"/>
      <c r="J383" s="66"/>
      <c r="K383" s="66"/>
      <c r="L383" s="66"/>
      <c r="M383" s="66"/>
      <c r="N383" s="66"/>
      <c r="O383" s="66"/>
      <c r="P383" s="66"/>
      <c r="Q383" s="66"/>
      <c r="R383" s="66"/>
      <c r="S383" s="31"/>
    </row>
    <row r="384" spans="1:19" ht="15" hidden="1" customHeight="1" x14ac:dyDescent="0.35">
      <c r="A384" s="570"/>
      <c r="B384" s="568" t="str">
        <f>'B. SOW'!A169</f>
        <v xml:space="preserve">7) </v>
      </c>
      <c r="C384" s="568"/>
      <c r="D384" s="568"/>
      <c r="E384" s="568"/>
      <c r="F384" s="568"/>
      <c r="G384" s="68"/>
      <c r="H384" s="66"/>
      <c r="I384" s="66"/>
      <c r="J384" s="66"/>
      <c r="K384" s="66"/>
      <c r="L384" s="66"/>
      <c r="M384" s="66"/>
      <c r="N384" s="66"/>
      <c r="O384" s="66"/>
      <c r="P384" s="66"/>
      <c r="Q384" s="66"/>
      <c r="R384" s="66"/>
      <c r="S384" s="31"/>
    </row>
    <row r="385" spans="1:19" ht="15" hidden="1" customHeight="1" x14ac:dyDescent="0.35">
      <c r="A385" s="570"/>
      <c r="B385" s="568" t="str">
        <f>'B. SOW'!A170</f>
        <v xml:space="preserve">8) </v>
      </c>
      <c r="C385" s="568"/>
      <c r="D385" s="568"/>
      <c r="E385" s="568"/>
      <c r="F385" s="568"/>
      <c r="G385" s="68"/>
      <c r="H385" s="66"/>
      <c r="I385" s="66"/>
      <c r="J385" s="66"/>
      <c r="K385" s="66"/>
      <c r="L385" s="66"/>
      <c r="M385" s="66"/>
      <c r="N385" s="66"/>
      <c r="O385" s="66"/>
      <c r="P385" s="66"/>
      <c r="Q385" s="66"/>
      <c r="R385" s="66"/>
      <c r="S385" s="31"/>
    </row>
    <row r="386" spans="1:19" ht="15" hidden="1" customHeight="1" x14ac:dyDescent="0.35">
      <c r="A386" s="570"/>
      <c r="B386" s="568" t="str">
        <f>'B. SOW'!A171</f>
        <v xml:space="preserve">9) </v>
      </c>
      <c r="C386" s="568"/>
      <c r="D386" s="568"/>
      <c r="E386" s="568"/>
      <c r="F386" s="568"/>
      <c r="G386" s="68"/>
      <c r="H386" s="66"/>
      <c r="I386" s="66"/>
      <c r="J386" s="66"/>
      <c r="K386" s="66"/>
      <c r="L386" s="66"/>
      <c r="M386" s="66"/>
      <c r="N386" s="66"/>
      <c r="O386" s="66"/>
      <c r="P386" s="66"/>
      <c r="Q386" s="66"/>
      <c r="R386" s="66"/>
      <c r="S386" s="31"/>
    </row>
    <row r="387" spans="1:19" ht="15" hidden="1" customHeight="1" x14ac:dyDescent="0.35">
      <c r="A387" s="570"/>
      <c r="B387" s="568" t="str">
        <f>'B. SOW'!A172</f>
        <v xml:space="preserve">10) </v>
      </c>
      <c r="C387" s="568"/>
      <c r="D387" s="568"/>
      <c r="E387" s="568"/>
      <c r="F387" s="568"/>
      <c r="G387" s="68"/>
      <c r="H387" s="66"/>
      <c r="I387" s="66"/>
      <c r="J387" s="66"/>
      <c r="K387" s="66"/>
      <c r="L387" s="66"/>
      <c r="M387" s="66"/>
      <c r="N387" s="66"/>
      <c r="O387" s="66"/>
      <c r="P387" s="66"/>
      <c r="Q387" s="66"/>
      <c r="R387" s="66"/>
      <c r="S387" s="31"/>
    </row>
    <row r="388" spans="1:19" ht="15" hidden="1" customHeight="1" x14ac:dyDescent="0.35">
      <c r="A388" s="570"/>
      <c r="B388" s="568" t="str">
        <f>'B. SOW'!A173</f>
        <v xml:space="preserve">11) </v>
      </c>
      <c r="C388" s="568"/>
      <c r="D388" s="568"/>
      <c r="E388" s="568"/>
      <c r="F388" s="568"/>
      <c r="G388" s="68"/>
      <c r="H388" s="66"/>
      <c r="I388" s="66"/>
      <c r="J388" s="66"/>
      <c r="K388" s="66"/>
      <c r="L388" s="66"/>
      <c r="M388" s="66"/>
      <c r="N388" s="66"/>
      <c r="O388" s="66"/>
      <c r="P388" s="66"/>
      <c r="Q388" s="66"/>
      <c r="R388" s="66"/>
      <c r="S388" s="31"/>
    </row>
    <row r="389" spans="1:19" ht="15" hidden="1" customHeight="1" x14ac:dyDescent="0.35">
      <c r="A389" s="570"/>
      <c r="B389" s="568" t="str">
        <f>'B. SOW'!A174</f>
        <v xml:space="preserve">12) </v>
      </c>
      <c r="C389" s="568"/>
      <c r="D389" s="568"/>
      <c r="E389" s="568"/>
      <c r="F389" s="568"/>
      <c r="G389" s="68"/>
      <c r="H389" s="66"/>
      <c r="I389" s="66"/>
      <c r="J389" s="66"/>
      <c r="K389" s="66"/>
      <c r="L389" s="66"/>
      <c r="M389" s="66"/>
      <c r="N389" s="66"/>
      <c r="O389" s="66"/>
      <c r="P389" s="66"/>
      <c r="Q389" s="66"/>
      <c r="R389" s="66"/>
      <c r="S389" s="31"/>
    </row>
    <row r="390" spans="1:19" ht="15" hidden="1" customHeight="1" x14ac:dyDescent="0.35">
      <c r="A390" s="64" t="s">
        <v>116</v>
      </c>
      <c r="B390" s="569" t="str">
        <f>'B. SOW'!S177</f>
        <v>Sixth Reporting Period</v>
      </c>
      <c r="C390" s="569"/>
      <c r="D390" s="569"/>
      <c r="E390" s="569"/>
      <c r="F390" s="569"/>
      <c r="G390" s="68"/>
      <c r="H390" s="66"/>
      <c r="I390" s="66"/>
      <c r="J390" s="66"/>
      <c r="K390" s="66"/>
      <c r="L390" s="66"/>
      <c r="M390" s="66"/>
      <c r="N390" s="66"/>
      <c r="O390" s="66"/>
      <c r="P390" s="66"/>
      <c r="Q390" s="66"/>
      <c r="R390" s="66"/>
      <c r="S390" s="31"/>
    </row>
    <row r="391" spans="1:19" ht="15" hidden="1" customHeight="1" x14ac:dyDescent="0.35">
      <c r="A391" s="570" t="s">
        <v>136</v>
      </c>
      <c r="B391" s="568" t="str">
        <f>'B. SOW'!A196</f>
        <v xml:space="preserve">1) </v>
      </c>
      <c r="C391" s="568"/>
      <c r="D391" s="568"/>
      <c r="E391" s="568"/>
      <c r="F391" s="568"/>
      <c r="G391" s="68"/>
      <c r="H391" s="66"/>
      <c r="I391" s="66"/>
      <c r="J391" s="66"/>
      <c r="K391" s="66"/>
      <c r="L391" s="66"/>
      <c r="M391" s="66"/>
      <c r="N391" s="66"/>
      <c r="O391" s="66"/>
      <c r="P391" s="66"/>
      <c r="Q391" s="66"/>
      <c r="R391" s="66"/>
      <c r="S391" s="31"/>
    </row>
    <row r="392" spans="1:19" ht="15" hidden="1" customHeight="1" x14ac:dyDescent="0.35">
      <c r="A392" s="570"/>
      <c r="B392" s="568" t="str">
        <f>'B. SOW'!A197</f>
        <v xml:space="preserve">2) </v>
      </c>
      <c r="C392" s="568"/>
      <c r="D392" s="568"/>
      <c r="E392" s="568"/>
      <c r="F392" s="568"/>
      <c r="G392" s="68"/>
      <c r="H392" s="66"/>
      <c r="I392" s="66"/>
      <c r="J392" s="66"/>
      <c r="K392" s="66"/>
      <c r="L392" s="66"/>
      <c r="M392" s="66"/>
      <c r="N392" s="66"/>
      <c r="O392" s="66"/>
      <c r="P392" s="66"/>
      <c r="Q392" s="66"/>
      <c r="R392" s="66"/>
      <c r="S392" s="31"/>
    </row>
    <row r="393" spans="1:19" ht="15" hidden="1" customHeight="1" x14ac:dyDescent="0.35">
      <c r="A393" s="570"/>
      <c r="B393" s="568" t="str">
        <f>'B. SOW'!A198</f>
        <v xml:space="preserve">3) </v>
      </c>
      <c r="C393" s="568"/>
      <c r="D393" s="568"/>
      <c r="E393" s="568"/>
      <c r="F393" s="568"/>
      <c r="G393" s="68"/>
      <c r="H393" s="66"/>
      <c r="I393" s="66"/>
      <c r="J393" s="66"/>
      <c r="K393" s="66"/>
      <c r="L393" s="66"/>
      <c r="M393" s="66"/>
      <c r="N393" s="66"/>
      <c r="O393" s="66"/>
      <c r="P393" s="66"/>
      <c r="Q393" s="66"/>
      <c r="R393" s="66"/>
      <c r="S393" s="31"/>
    </row>
    <row r="394" spans="1:19" ht="15" hidden="1" customHeight="1" x14ac:dyDescent="0.35">
      <c r="A394" s="570"/>
      <c r="B394" s="568" t="str">
        <f>'B. SOW'!A199</f>
        <v xml:space="preserve">4) </v>
      </c>
      <c r="C394" s="568"/>
      <c r="D394" s="568"/>
      <c r="E394" s="568"/>
      <c r="F394" s="568"/>
      <c r="G394" s="68"/>
      <c r="H394" s="66"/>
      <c r="I394" s="66"/>
      <c r="J394" s="66"/>
      <c r="K394" s="66"/>
      <c r="L394" s="66"/>
      <c r="M394" s="66"/>
      <c r="N394" s="66"/>
      <c r="O394" s="66"/>
      <c r="P394" s="66"/>
      <c r="Q394" s="66"/>
      <c r="R394" s="66"/>
      <c r="S394" s="31"/>
    </row>
    <row r="395" spans="1:19" ht="15" hidden="1" customHeight="1" x14ac:dyDescent="0.35">
      <c r="A395" s="570"/>
      <c r="B395" s="568" t="str">
        <f>'B. SOW'!A200</f>
        <v xml:space="preserve">5) </v>
      </c>
      <c r="C395" s="568"/>
      <c r="D395" s="568"/>
      <c r="E395" s="568"/>
      <c r="F395" s="568"/>
      <c r="G395" s="68"/>
      <c r="H395" s="66"/>
      <c r="I395" s="66"/>
      <c r="J395" s="66"/>
      <c r="K395" s="66"/>
      <c r="L395" s="66"/>
      <c r="M395" s="66"/>
      <c r="N395" s="66"/>
      <c r="O395" s="66"/>
      <c r="P395" s="66"/>
      <c r="Q395" s="66"/>
      <c r="R395" s="66"/>
      <c r="S395" s="31"/>
    </row>
    <row r="396" spans="1:19" ht="15" hidden="1" customHeight="1" x14ac:dyDescent="0.35">
      <c r="A396" s="570"/>
      <c r="B396" s="568" t="str">
        <f>'B. SOW'!A201</f>
        <v xml:space="preserve">6) </v>
      </c>
      <c r="C396" s="568"/>
      <c r="D396" s="568"/>
      <c r="E396" s="568"/>
      <c r="F396" s="568"/>
      <c r="G396" s="68"/>
      <c r="H396" s="66"/>
      <c r="I396" s="66"/>
      <c r="J396" s="66"/>
      <c r="K396" s="66"/>
      <c r="L396" s="66"/>
      <c r="M396" s="66"/>
      <c r="N396" s="66"/>
      <c r="O396" s="66"/>
      <c r="P396" s="66"/>
      <c r="Q396" s="66"/>
      <c r="R396" s="66"/>
      <c r="S396" s="31"/>
    </row>
    <row r="397" spans="1:19" ht="15" hidden="1" customHeight="1" x14ac:dyDescent="0.35">
      <c r="A397" s="570"/>
      <c r="B397" s="568" t="str">
        <f>'B. SOW'!A202</f>
        <v xml:space="preserve">7) </v>
      </c>
      <c r="C397" s="568"/>
      <c r="D397" s="568"/>
      <c r="E397" s="568"/>
      <c r="F397" s="568"/>
      <c r="G397" s="68"/>
      <c r="H397" s="66"/>
      <c r="I397" s="66"/>
      <c r="J397" s="66"/>
      <c r="K397" s="66"/>
      <c r="L397" s="66"/>
      <c r="M397" s="66"/>
      <c r="N397" s="66"/>
      <c r="O397" s="66"/>
      <c r="P397" s="66"/>
      <c r="Q397" s="66"/>
      <c r="R397" s="66"/>
      <c r="S397" s="31"/>
    </row>
    <row r="398" spans="1:19" ht="15" hidden="1" customHeight="1" x14ac:dyDescent="0.35">
      <c r="A398" s="570"/>
      <c r="B398" s="568" t="str">
        <f>'B. SOW'!A203</f>
        <v xml:space="preserve">8) </v>
      </c>
      <c r="C398" s="568"/>
      <c r="D398" s="568"/>
      <c r="E398" s="568"/>
      <c r="F398" s="568"/>
      <c r="G398" s="68"/>
      <c r="H398" s="66"/>
      <c r="I398" s="66"/>
      <c r="J398" s="66"/>
      <c r="K398" s="66"/>
      <c r="L398" s="66"/>
      <c r="M398" s="66"/>
      <c r="N398" s="66"/>
      <c r="O398" s="66"/>
      <c r="P398" s="66"/>
      <c r="Q398" s="66"/>
      <c r="R398" s="66"/>
      <c r="S398" s="31"/>
    </row>
    <row r="399" spans="1:19" ht="15" hidden="1" customHeight="1" x14ac:dyDescent="0.35">
      <c r="A399" s="570"/>
      <c r="B399" s="568" t="str">
        <f>'B. SOW'!A204</f>
        <v xml:space="preserve">9) </v>
      </c>
      <c r="C399" s="568"/>
      <c r="D399" s="568"/>
      <c r="E399" s="568"/>
      <c r="F399" s="568"/>
      <c r="G399" s="68"/>
      <c r="H399" s="66"/>
      <c r="I399" s="66"/>
      <c r="J399" s="66"/>
      <c r="K399" s="66"/>
      <c r="L399" s="66"/>
      <c r="M399" s="66"/>
      <c r="N399" s="66"/>
      <c r="O399" s="66"/>
      <c r="P399" s="66"/>
      <c r="Q399" s="66"/>
      <c r="R399" s="66"/>
      <c r="S399" s="31"/>
    </row>
    <row r="400" spans="1:19" ht="15" hidden="1" customHeight="1" x14ac:dyDescent="0.35">
      <c r="A400" s="570"/>
      <c r="B400" s="568" t="str">
        <f>'B. SOW'!A205</f>
        <v xml:space="preserve">10) </v>
      </c>
      <c r="C400" s="568"/>
      <c r="D400" s="568"/>
      <c r="E400" s="568"/>
      <c r="F400" s="568"/>
      <c r="G400" s="68"/>
      <c r="H400" s="66"/>
      <c r="I400" s="66"/>
      <c r="J400" s="66"/>
      <c r="K400" s="66"/>
      <c r="L400" s="66"/>
      <c r="M400" s="66"/>
      <c r="N400" s="66"/>
      <c r="O400" s="66"/>
      <c r="P400" s="66"/>
      <c r="Q400" s="66"/>
      <c r="R400" s="66"/>
      <c r="S400" s="31"/>
    </row>
    <row r="401" spans="1:19" ht="15" hidden="1" customHeight="1" x14ac:dyDescent="0.35">
      <c r="A401" s="570"/>
      <c r="B401" s="568" t="str">
        <f>'B. SOW'!A206</f>
        <v xml:space="preserve">11) </v>
      </c>
      <c r="C401" s="568"/>
      <c r="D401" s="568"/>
      <c r="E401" s="568"/>
      <c r="F401" s="568"/>
      <c r="G401" s="68"/>
      <c r="H401" s="66"/>
      <c r="I401" s="66"/>
      <c r="J401" s="66"/>
      <c r="K401" s="66"/>
      <c r="L401" s="66"/>
      <c r="M401" s="66"/>
      <c r="N401" s="66"/>
      <c r="O401" s="66"/>
      <c r="P401" s="66"/>
      <c r="Q401" s="66"/>
      <c r="R401" s="66"/>
      <c r="S401" s="31"/>
    </row>
    <row r="402" spans="1:19" ht="15" hidden="1" customHeight="1" x14ac:dyDescent="0.35">
      <c r="A402" s="570"/>
      <c r="B402" s="568" t="str">
        <f>'B. SOW'!A207</f>
        <v xml:space="preserve">12) </v>
      </c>
      <c r="C402" s="568"/>
      <c r="D402" s="568"/>
      <c r="E402" s="568"/>
      <c r="F402" s="568"/>
      <c r="G402" s="68"/>
      <c r="H402" s="66"/>
      <c r="I402" s="66"/>
      <c r="J402" s="66"/>
      <c r="K402" s="66"/>
      <c r="L402" s="66"/>
      <c r="M402" s="66"/>
      <c r="N402" s="66"/>
      <c r="O402" s="66"/>
      <c r="P402" s="66"/>
      <c r="Q402" s="66"/>
      <c r="R402" s="66"/>
      <c r="S402" s="31"/>
    </row>
    <row r="403" spans="1:19" ht="15" hidden="1" customHeight="1" x14ac:dyDescent="0.35">
      <c r="A403" s="64" t="s">
        <v>118</v>
      </c>
      <c r="B403" s="569" t="str">
        <f>'B. SOW'!S210</f>
        <v>Seventh Reporting Period</v>
      </c>
      <c r="C403" s="569"/>
      <c r="D403" s="569"/>
      <c r="E403" s="569"/>
      <c r="F403" s="569"/>
      <c r="G403" s="68"/>
      <c r="H403" s="66"/>
      <c r="I403" s="66"/>
      <c r="J403" s="66"/>
      <c r="K403" s="66"/>
      <c r="L403" s="66"/>
      <c r="M403" s="66"/>
      <c r="N403" s="66"/>
      <c r="O403" s="66"/>
      <c r="P403" s="66"/>
      <c r="Q403" s="66"/>
      <c r="R403" s="66"/>
      <c r="S403" s="31"/>
    </row>
    <row r="404" spans="1:19" ht="15" hidden="1" customHeight="1" x14ac:dyDescent="0.35">
      <c r="A404" s="570" t="s">
        <v>136</v>
      </c>
      <c r="B404" s="568" t="str">
        <f>'B. SOW'!A229</f>
        <v xml:space="preserve">1) </v>
      </c>
      <c r="C404" s="568"/>
      <c r="D404" s="568"/>
      <c r="E404" s="568"/>
      <c r="F404" s="568"/>
      <c r="G404" s="68"/>
      <c r="H404" s="66"/>
      <c r="I404" s="66"/>
      <c r="J404" s="66"/>
      <c r="K404" s="66"/>
      <c r="L404" s="66"/>
      <c r="M404" s="66"/>
      <c r="N404" s="66"/>
      <c r="O404" s="66"/>
      <c r="P404" s="66"/>
      <c r="Q404" s="66"/>
      <c r="R404" s="66"/>
      <c r="S404" s="31"/>
    </row>
    <row r="405" spans="1:19" ht="15" hidden="1" customHeight="1" x14ac:dyDescent="0.35">
      <c r="A405" s="570"/>
      <c r="B405" s="568" t="str">
        <f>'B. SOW'!A230</f>
        <v xml:space="preserve">2) </v>
      </c>
      <c r="C405" s="568"/>
      <c r="D405" s="568"/>
      <c r="E405" s="568"/>
      <c r="F405" s="568"/>
      <c r="G405" s="68"/>
      <c r="H405" s="66"/>
      <c r="I405" s="66"/>
      <c r="J405" s="66"/>
      <c r="K405" s="66"/>
      <c r="L405" s="66"/>
      <c r="M405" s="66"/>
      <c r="N405" s="66"/>
      <c r="O405" s="66"/>
      <c r="P405" s="66"/>
      <c r="Q405" s="66"/>
      <c r="R405" s="66"/>
      <c r="S405" s="31"/>
    </row>
    <row r="406" spans="1:19" ht="15" hidden="1" customHeight="1" x14ac:dyDescent="0.35">
      <c r="A406" s="570"/>
      <c r="B406" s="568" t="str">
        <f>'B. SOW'!A231</f>
        <v xml:space="preserve">3) </v>
      </c>
      <c r="C406" s="568"/>
      <c r="D406" s="568"/>
      <c r="E406" s="568"/>
      <c r="F406" s="568"/>
      <c r="G406" s="68"/>
      <c r="H406" s="66"/>
      <c r="I406" s="66"/>
      <c r="J406" s="66"/>
      <c r="K406" s="66"/>
      <c r="L406" s="66"/>
      <c r="M406" s="66"/>
      <c r="N406" s="66"/>
      <c r="O406" s="66"/>
      <c r="P406" s="66"/>
      <c r="Q406" s="66"/>
      <c r="R406" s="66"/>
      <c r="S406" s="31"/>
    </row>
    <row r="407" spans="1:19" ht="15" hidden="1" customHeight="1" x14ac:dyDescent="0.35">
      <c r="A407" s="570"/>
      <c r="B407" s="568" t="str">
        <f>'B. SOW'!A232</f>
        <v xml:space="preserve">4) </v>
      </c>
      <c r="C407" s="568"/>
      <c r="D407" s="568"/>
      <c r="E407" s="568"/>
      <c r="F407" s="568"/>
      <c r="G407" s="68"/>
      <c r="H407" s="66"/>
      <c r="I407" s="66"/>
      <c r="J407" s="66"/>
      <c r="K407" s="66"/>
      <c r="L407" s="66"/>
      <c r="M407" s="66"/>
      <c r="N407" s="66"/>
      <c r="O407" s="66"/>
      <c r="P407" s="66"/>
      <c r="Q407" s="66"/>
      <c r="R407" s="66"/>
      <c r="S407" s="31"/>
    </row>
    <row r="408" spans="1:19" ht="15" hidden="1" customHeight="1" x14ac:dyDescent="0.35">
      <c r="A408" s="570"/>
      <c r="B408" s="568" t="str">
        <f>'B. SOW'!A233</f>
        <v xml:space="preserve">5) </v>
      </c>
      <c r="C408" s="568"/>
      <c r="D408" s="568"/>
      <c r="E408" s="568"/>
      <c r="F408" s="568"/>
      <c r="G408" s="68"/>
      <c r="H408" s="66"/>
      <c r="I408" s="66"/>
      <c r="J408" s="66"/>
      <c r="K408" s="66"/>
      <c r="L408" s="66"/>
      <c r="M408" s="66"/>
      <c r="N408" s="66"/>
      <c r="O408" s="66"/>
      <c r="P408" s="66"/>
      <c r="Q408" s="66"/>
      <c r="R408" s="66"/>
      <c r="S408" s="31"/>
    </row>
    <row r="409" spans="1:19" ht="15" hidden="1" customHeight="1" x14ac:dyDescent="0.35">
      <c r="A409" s="570"/>
      <c r="B409" s="568" t="str">
        <f>'B. SOW'!A234</f>
        <v xml:space="preserve">6) </v>
      </c>
      <c r="C409" s="568"/>
      <c r="D409" s="568"/>
      <c r="E409" s="568"/>
      <c r="F409" s="568"/>
      <c r="G409" s="68"/>
      <c r="H409" s="66"/>
      <c r="I409" s="66"/>
      <c r="J409" s="66"/>
      <c r="K409" s="66"/>
      <c r="L409" s="66"/>
      <c r="M409" s="66"/>
      <c r="N409" s="66"/>
      <c r="O409" s="66"/>
      <c r="P409" s="66"/>
      <c r="Q409" s="66"/>
      <c r="R409" s="66"/>
      <c r="S409" s="31"/>
    </row>
    <row r="410" spans="1:19" ht="15" hidden="1" customHeight="1" x14ac:dyDescent="0.35">
      <c r="A410" s="570"/>
      <c r="B410" s="568" t="str">
        <f>'B. SOW'!A235</f>
        <v xml:space="preserve">7) </v>
      </c>
      <c r="C410" s="568"/>
      <c r="D410" s="568"/>
      <c r="E410" s="568"/>
      <c r="F410" s="568"/>
      <c r="G410" s="68"/>
      <c r="H410" s="66"/>
      <c r="I410" s="66"/>
      <c r="J410" s="66"/>
      <c r="K410" s="66"/>
      <c r="L410" s="66"/>
      <c r="M410" s="66"/>
      <c r="N410" s="66"/>
      <c r="O410" s="66"/>
      <c r="P410" s="66"/>
      <c r="Q410" s="66"/>
      <c r="R410" s="66"/>
      <c r="S410" s="31"/>
    </row>
    <row r="411" spans="1:19" ht="15" hidden="1" customHeight="1" x14ac:dyDescent="0.35">
      <c r="A411" s="570"/>
      <c r="B411" s="568" t="str">
        <f>'B. SOW'!A236</f>
        <v xml:space="preserve">8) </v>
      </c>
      <c r="C411" s="568"/>
      <c r="D411" s="568"/>
      <c r="E411" s="568"/>
      <c r="F411" s="568"/>
      <c r="G411" s="68"/>
      <c r="H411" s="66"/>
      <c r="I411" s="66"/>
      <c r="J411" s="66"/>
      <c r="K411" s="66"/>
      <c r="L411" s="66"/>
      <c r="M411" s="66"/>
      <c r="N411" s="66"/>
      <c r="O411" s="66"/>
      <c r="P411" s="66"/>
      <c r="Q411" s="66"/>
      <c r="R411" s="66"/>
      <c r="S411" s="31"/>
    </row>
    <row r="412" spans="1:19" ht="15" hidden="1" customHeight="1" x14ac:dyDescent="0.35">
      <c r="A412" s="570"/>
      <c r="B412" s="568" t="str">
        <f>'B. SOW'!A237</f>
        <v xml:space="preserve">9) </v>
      </c>
      <c r="C412" s="568"/>
      <c r="D412" s="568"/>
      <c r="E412" s="568"/>
      <c r="F412" s="568"/>
      <c r="G412" s="68"/>
      <c r="H412" s="66"/>
      <c r="I412" s="66"/>
      <c r="J412" s="66"/>
      <c r="K412" s="66"/>
      <c r="L412" s="66"/>
      <c r="M412" s="66"/>
      <c r="N412" s="66"/>
      <c r="O412" s="66"/>
      <c r="P412" s="66"/>
      <c r="Q412" s="66"/>
      <c r="R412" s="66"/>
      <c r="S412" s="31"/>
    </row>
    <row r="413" spans="1:19" ht="15" hidden="1" customHeight="1" x14ac:dyDescent="0.35">
      <c r="A413" s="570"/>
      <c r="B413" s="568" t="str">
        <f>'B. SOW'!A238</f>
        <v xml:space="preserve">10) </v>
      </c>
      <c r="C413" s="568"/>
      <c r="D413" s="568"/>
      <c r="E413" s="568"/>
      <c r="F413" s="568"/>
      <c r="G413" s="68"/>
      <c r="H413" s="66"/>
      <c r="I413" s="66"/>
      <c r="J413" s="66"/>
      <c r="K413" s="66"/>
      <c r="L413" s="66"/>
      <c r="M413" s="66"/>
      <c r="N413" s="66"/>
      <c r="O413" s="66"/>
      <c r="P413" s="66"/>
      <c r="Q413" s="66"/>
      <c r="R413" s="66"/>
      <c r="S413" s="31"/>
    </row>
    <row r="414" spans="1:19" ht="15" hidden="1" customHeight="1" x14ac:dyDescent="0.35">
      <c r="A414" s="570"/>
      <c r="B414" s="568" t="str">
        <f>'B. SOW'!A239</f>
        <v xml:space="preserve">11) </v>
      </c>
      <c r="C414" s="568"/>
      <c r="D414" s="568"/>
      <c r="E414" s="568"/>
      <c r="F414" s="568"/>
      <c r="G414" s="68"/>
      <c r="H414" s="66"/>
      <c r="I414" s="66"/>
      <c r="J414" s="66"/>
      <c r="K414" s="66"/>
      <c r="L414" s="66"/>
      <c r="M414" s="66"/>
      <c r="N414" s="66"/>
      <c r="O414" s="66"/>
      <c r="P414" s="66"/>
      <c r="Q414" s="66"/>
      <c r="R414" s="66"/>
      <c r="S414" s="31"/>
    </row>
    <row r="415" spans="1:19" ht="15" hidden="1" customHeight="1" x14ac:dyDescent="0.35">
      <c r="A415" s="570"/>
      <c r="B415" s="568" t="str">
        <f>'B. SOW'!A240</f>
        <v xml:space="preserve">12) </v>
      </c>
      <c r="C415" s="568"/>
      <c r="D415" s="568"/>
      <c r="E415" s="568"/>
      <c r="F415" s="568"/>
      <c r="G415" s="68"/>
      <c r="H415" s="66"/>
      <c r="I415" s="66"/>
      <c r="J415" s="66"/>
      <c r="K415" s="66"/>
      <c r="L415" s="66"/>
      <c r="M415" s="66"/>
      <c r="N415" s="66"/>
      <c r="O415" s="66"/>
      <c r="P415" s="66"/>
      <c r="Q415" s="66"/>
      <c r="R415" s="66"/>
      <c r="S415" s="31"/>
    </row>
    <row r="416" spans="1:19" ht="15" hidden="1" customHeight="1" x14ac:dyDescent="0.35">
      <c r="A416" s="64" t="s">
        <v>120</v>
      </c>
      <c r="B416" s="569" t="str">
        <f>'B. SOW'!S243</f>
        <v>Eighth Reporting Period</v>
      </c>
      <c r="C416" s="569"/>
      <c r="D416" s="569"/>
      <c r="E416" s="569"/>
      <c r="F416" s="569"/>
      <c r="G416" s="68"/>
      <c r="H416" s="66"/>
      <c r="I416" s="66"/>
      <c r="J416" s="66"/>
      <c r="K416" s="66"/>
      <c r="L416" s="66"/>
      <c r="M416" s="66"/>
      <c r="N416" s="66"/>
      <c r="O416" s="66"/>
      <c r="P416" s="66"/>
      <c r="Q416" s="66"/>
      <c r="R416" s="66"/>
      <c r="S416" s="31"/>
    </row>
    <row r="417" spans="1:19" ht="15" hidden="1" customHeight="1" x14ac:dyDescent="0.35">
      <c r="A417" s="570" t="s">
        <v>136</v>
      </c>
      <c r="B417" s="568" t="str">
        <f>'B. SOW'!A262</f>
        <v xml:space="preserve">1) </v>
      </c>
      <c r="C417" s="568"/>
      <c r="D417" s="568"/>
      <c r="E417" s="568"/>
      <c r="F417" s="568"/>
      <c r="G417" s="68"/>
      <c r="H417" s="66"/>
      <c r="I417" s="66"/>
      <c r="J417" s="66"/>
      <c r="K417" s="66"/>
      <c r="L417" s="66"/>
      <c r="M417" s="66"/>
      <c r="N417" s="66"/>
      <c r="O417" s="66"/>
      <c r="P417" s="66"/>
      <c r="Q417" s="66"/>
      <c r="R417" s="66"/>
      <c r="S417" s="31"/>
    </row>
    <row r="418" spans="1:19" ht="15" hidden="1" customHeight="1" x14ac:dyDescent="0.35">
      <c r="A418" s="570"/>
      <c r="B418" s="568" t="str">
        <f>'B. SOW'!A263</f>
        <v xml:space="preserve">2) </v>
      </c>
      <c r="C418" s="568"/>
      <c r="D418" s="568"/>
      <c r="E418" s="568"/>
      <c r="F418" s="568"/>
      <c r="G418" s="68"/>
      <c r="H418" s="66"/>
      <c r="I418" s="66"/>
      <c r="J418" s="66"/>
      <c r="K418" s="66"/>
      <c r="L418" s="66"/>
      <c r="M418" s="66"/>
      <c r="N418" s="66"/>
      <c r="O418" s="66"/>
      <c r="P418" s="66"/>
      <c r="Q418" s="66"/>
      <c r="R418" s="66"/>
      <c r="S418" s="31"/>
    </row>
    <row r="419" spans="1:19" ht="15" hidden="1" customHeight="1" x14ac:dyDescent="0.35">
      <c r="A419" s="570"/>
      <c r="B419" s="568" t="str">
        <f>'B. SOW'!A264</f>
        <v xml:space="preserve">3) </v>
      </c>
      <c r="C419" s="568"/>
      <c r="D419" s="568"/>
      <c r="E419" s="568"/>
      <c r="F419" s="568"/>
      <c r="G419" s="68"/>
      <c r="H419" s="66"/>
      <c r="I419" s="66"/>
      <c r="J419" s="66"/>
      <c r="K419" s="66"/>
      <c r="L419" s="66"/>
      <c r="M419" s="66"/>
      <c r="N419" s="66"/>
      <c r="O419" s="66"/>
      <c r="P419" s="66"/>
      <c r="Q419" s="66"/>
      <c r="R419" s="66"/>
      <c r="S419" s="31"/>
    </row>
    <row r="420" spans="1:19" ht="15" hidden="1" customHeight="1" x14ac:dyDescent="0.35">
      <c r="A420" s="570"/>
      <c r="B420" s="568" t="str">
        <f>'B. SOW'!A265</f>
        <v xml:space="preserve">4) </v>
      </c>
      <c r="C420" s="568"/>
      <c r="D420" s="568"/>
      <c r="E420" s="568"/>
      <c r="F420" s="568"/>
      <c r="G420" s="68"/>
      <c r="H420" s="66"/>
      <c r="I420" s="66"/>
      <c r="J420" s="66"/>
      <c r="K420" s="66"/>
      <c r="L420" s="66"/>
      <c r="M420" s="66"/>
      <c r="N420" s="66"/>
      <c r="O420" s="66"/>
      <c r="P420" s="66"/>
      <c r="Q420" s="66"/>
      <c r="R420" s="66"/>
      <c r="S420" s="31"/>
    </row>
    <row r="421" spans="1:19" ht="15" hidden="1" customHeight="1" x14ac:dyDescent="0.35">
      <c r="A421" s="570"/>
      <c r="B421" s="568" t="str">
        <f>'B. SOW'!A266</f>
        <v xml:space="preserve">5) </v>
      </c>
      <c r="C421" s="568"/>
      <c r="D421" s="568"/>
      <c r="E421" s="568"/>
      <c r="F421" s="568"/>
      <c r="G421" s="68"/>
      <c r="H421" s="66"/>
      <c r="I421" s="66"/>
      <c r="J421" s="66"/>
      <c r="K421" s="66"/>
      <c r="L421" s="66"/>
      <c r="M421" s="66"/>
      <c r="N421" s="66"/>
      <c r="O421" s="66"/>
      <c r="P421" s="66"/>
      <c r="Q421" s="66"/>
      <c r="R421" s="66"/>
      <c r="S421" s="31"/>
    </row>
    <row r="422" spans="1:19" ht="15" hidden="1" customHeight="1" x14ac:dyDescent="0.35">
      <c r="A422" s="570"/>
      <c r="B422" s="568" t="str">
        <f>'B. SOW'!A267</f>
        <v xml:space="preserve">6) </v>
      </c>
      <c r="C422" s="568"/>
      <c r="D422" s="568"/>
      <c r="E422" s="568"/>
      <c r="F422" s="568"/>
      <c r="G422" s="68"/>
      <c r="H422" s="66"/>
      <c r="I422" s="66"/>
      <c r="J422" s="66"/>
      <c r="K422" s="66"/>
      <c r="L422" s="66"/>
      <c r="M422" s="66"/>
      <c r="N422" s="66"/>
      <c r="O422" s="66"/>
      <c r="P422" s="66"/>
      <c r="Q422" s="66"/>
      <c r="R422" s="66"/>
      <c r="S422" s="31"/>
    </row>
    <row r="423" spans="1:19" ht="15" hidden="1" customHeight="1" x14ac:dyDescent="0.35">
      <c r="A423" s="570"/>
      <c r="B423" s="568" t="str">
        <f>'B. SOW'!A268</f>
        <v xml:space="preserve">7) </v>
      </c>
      <c r="C423" s="568"/>
      <c r="D423" s="568"/>
      <c r="E423" s="568"/>
      <c r="F423" s="568"/>
      <c r="G423" s="68"/>
      <c r="H423" s="66"/>
      <c r="I423" s="66"/>
      <c r="J423" s="66"/>
      <c r="K423" s="66"/>
      <c r="L423" s="66"/>
      <c r="M423" s="66"/>
      <c r="N423" s="66"/>
      <c r="O423" s="66"/>
      <c r="P423" s="66"/>
      <c r="Q423" s="66"/>
      <c r="R423" s="66"/>
      <c r="S423" s="31"/>
    </row>
    <row r="424" spans="1:19" ht="15" hidden="1" customHeight="1" x14ac:dyDescent="0.35">
      <c r="A424" s="570"/>
      <c r="B424" s="568" t="str">
        <f>'B. SOW'!A269</f>
        <v xml:space="preserve">8) </v>
      </c>
      <c r="C424" s="568"/>
      <c r="D424" s="568"/>
      <c r="E424" s="568"/>
      <c r="F424" s="568"/>
      <c r="G424" s="68"/>
      <c r="H424" s="66"/>
      <c r="I424" s="66"/>
      <c r="J424" s="66"/>
      <c r="K424" s="66"/>
      <c r="L424" s="66"/>
      <c r="M424" s="66"/>
      <c r="N424" s="66"/>
      <c r="O424" s="66"/>
      <c r="P424" s="66"/>
      <c r="Q424" s="66"/>
      <c r="R424" s="66"/>
      <c r="S424" s="31"/>
    </row>
    <row r="425" spans="1:19" ht="15" hidden="1" customHeight="1" x14ac:dyDescent="0.35">
      <c r="A425" s="570"/>
      <c r="B425" s="568" t="str">
        <f>'B. SOW'!A270</f>
        <v xml:space="preserve">9) </v>
      </c>
      <c r="C425" s="568"/>
      <c r="D425" s="568"/>
      <c r="E425" s="568"/>
      <c r="F425" s="568"/>
      <c r="G425" s="68"/>
      <c r="H425" s="66"/>
      <c r="I425" s="66"/>
      <c r="J425" s="66"/>
      <c r="K425" s="66"/>
      <c r="L425" s="66"/>
      <c r="M425" s="66"/>
      <c r="N425" s="66"/>
      <c r="O425" s="66"/>
      <c r="P425" s="66"/>
      <c r="Q425" s="66"/>
      <c r="R425" s="66"/>
      <c r="S425" s="31"/>
    </row>
    <row r="426" spans="1:19" ht="15" hidden="1" customHeight="1" x14ac:dyDescent="0.35">
      <c r="A426" s="570"/>
      <c r="B426" s="568" t="str">
        <f>'B. SOW'!A271</f>
        <v xml:space="preserve">10) </v>
      </c>
      <c r="C426" s="568"/>
      <c r="D426" s="568"/>
      <c r="E426" s="568"/>
      <c r="F426" s="568"/>
      <c r="G426" s="68"/>
      <c r="H426" s="66"/>
      <c r="I426" s="66"/>
      <c r="J426" s="66"/>
      <c r="K426" s="66"/>
      <c r="L426" s="66"/>
      <c r="M426" s="66"/>
      <c r="N426" s="66"/>
      <c r="O426" s="66"/>
      <c r="P426" s="66"/>
      <c r="Q426" s="66"/>
      <c r="R426" s="66"/>
      <c r="S426" s="31"/>
    </row>
    <row r="427" spans="1:19" ht="15" hidden="1" customHeight="1" x14ac:dyDescent="0.35">
      <c r="A427" s="570"/>
      <c r="B427" s="568" t="str">
        <f>'B. SOW'!A272</f>
        <v xml:space="preserve">11) </v>
      </c>
      <c r="C427" s="568"/>
      <c r="D427" s="568"/>
      <c r="E427" s="568"/>
      <c r="F427" s="568"/>
      <c r="G427" s="68"/>
      <c r="H427" s="66"/>
      <c r="I427" s="66"/>
      <c r="J427" s="66"/>
      <c r="K427" s="66"/>
      <c r="L427" s="66"/>
      <c r="M427" s="66"/>
      <c r="N427" s="66"/>
      <c r="O427" s="66"/>
      <c r="P427" s="66"/>
      <c r="Q427" s="66"/>
      <c r="R427" s="66"/>
      <c r="S427" s="31"/>
    </row>
    <row r="428" spans="1:19" ht="15" hidden="1" customHeight="1" x14ac:dyDescent="0.35">
      <c r="A428" s="570"/>
      <c r="B428" s="568" t="str">
        <f>'B. SOW'!A273</f>
        <v xml:space="preserve">12) </v>
      </c>
      <c r="C428" s="568"/>
      <c r="D428" s="568"/>
      <c r="E428" s="568"/>
      <c r="F428" s="568"/>
      <c r="G428" s="68"/>
      <c r="H428" s="66"/>
      <c r="I428" s="66"/>
      <c r="J428" s="66"/>
      <c r="K428" s="66"/>
      <c r="L428" s="66"/>
      <c r="M428" s="66"/>
      <c r="N428" s="66"/>
      <c r="O428" s="66"/>
      <c r="P428" s="66"/>
      <c r="Q428" s="66"/>
      <c r="R428" s="66"/>
      <c r="S428" s="31"/>
    </row>
    <row r="429" spans="1:19" ht="15" hidden="1" customHeight="1" x14ac:dyDescent="0.35">
      <c r="A429" s="64" t="s">
        <v>122</v>
      </c>
      <c r="B429" s="569" t="str">
        <f>'B. SOW'!S276</f>
        <v>Nineth Reporting Period</v>
      </c>
      <c r="C429" s="569"/>
      <c r="D429" s="569"/>
      <c r="E429" s="569"/>
      <c r="F429" s="569"/>
      <c r="G429" s="68"/>
      <c r="H429" s="66"/>
      <c r="I429" s="66"/>
      <c r="J429" s="66"/>
      <c r="K429" s="66"/>
      <c r="L429" s="66"/>
      <c r="M429" s="66"/>
      <c r="N429" s="66"/>
      <c r="O429" s="66"/>
      <c r="P429" s="66"/>
      <c r="Q429" s="66"/>
      <c r="R429" s="66"/>
      <c r="S429" s="31"/>
    </row>
    <row r="430" spans="1:19" ht="15" hidden="1" customHeight="1" x14ac:dyDescent="0.35">
      <c r="A430" s="570" t="s">
        <v>136</v>
      </c>
      <c r="B430" s="568" t="str">
        <f>'B. SOW'!A295</f>
        <v xml:space="preserve">1) </v>
      </c>
      <c r="C430" s="568"/>
      <c r="D430" s="568"/>
      <c r="E430" s="568"/>
      <c r="F430" s="568"/>
      <c r="G430" s="68"/>
      <c r="H430" s="66"/>
      <c r="I430" s="66"/>
      <c r="J430" s="66"/>
      <c r="K430" s="66"/>
      <c r="L430" s="66"/>
      <c r="M430" s="66"/>
      <c r="N430" s="66"/>
      <c r="O430" s="66"/>
      <c r="P430" s="66"/>
      <c r="Q430" s="66"/>
      <c r="R430" s="66"/>
      <c r="S430" s="31"/>
    </row>
    <row r="431" spans="1:19" ht="15" hidden="1" customHeight="1" x14ac:dyDescent="0.35">
      <c r="A431" s="570"/>
      <c r="B431" s="568" t="str">
        <f>'B. SOW'!A296</f>
        <v xml:space="preserve">2) </v>
      </c>
      <c r="C431" s="568"/>
      <c r="D431" s="568"/>
      <c r="E431" s="568"/>
      <c r="F431" s="568"/>
      <c r="G431" s="68"/>
      <c r="H431" s="66"/>
      <c r="I431" s="66"/>
      <c r="J431" s="66"/>
      <c r="K431" s="66"/>
      <c r="L431" s="66"/>
      <c r="M431" s="66"/>
      <c r="N431" s="66"/>
      <c r="O431" s="66"/>
      <c r="P431" s="66"/>
      <c r="Q431" s="66"/>
      <c r="R431" s="66"/>
      <c r="S431" s="31"/>
    </row>
    <row r="432" spans="1:19" ht="15" hidden="1" customHeight="1" x14ac:dyDescent="0.35">
      <c r="A432" s="570"/>
      <c r="B432" s="568" t="str">
        <f>'B. SOW'!A297</f>
        <v xml:space="preserve">3) </v>
      </c>
      <c r="C432" s="568"/>
      <c r="D432" s="568"/>
      <c r="E432" s="568"/>
      <c r="F432" s="568"/>
      <c r="G432" s="68"/>
      <c r="H432" s="66"/>
      <c r="I432" s="66"/>
      <c r="J432" s="66"/>
      <c r="K432" s="66"/>
      <c r="L432" s="66"/>
      <c r="M432" s="66"/>
      <c r="N432" s="66"/>
      <c r="O432" s="66"/>
      <c r="P432" s="66"/>
      <c r="Q432" s="66"/>
      <c r="R432" s="66"/>
      <c r="S432" s="31"/>
    </row>
    <row r="433" spans="1:19" ht="15" hidden="1" customHeight="1" x14ac:dyDescent="0.35">
      <c r="A433" s="570"/>
      <c r="B433" s="568" t="str">
        <f>'B. SOW'!A298</f>
        <v xml:space="preserve">4) </v>
      </c>
      <c r="C433" s="568"/>
      <c r="D433" s="568"/>
      <c r="E433" s="568"/>
      <c r="F433" s="568"/>
      <c r="G433" s="68"/>
      <c r="H433" s="66"/>
      <c r="I433" s="66"/>
      <c r="J433" s="66"/>
      <c r="K433" s="66"/>
      <c r="L433" s="66"/>
      <c r="M433" s="66"/>
      <c r="N433" s="66"/>
      <c r="O433" s="66"/>
      <c r="P433" s="66"/>
      <c r="Q433" s="66"/>
      <c r="R433" s="66"/>
      <c r="S433" s="31"/>
    </row>
    <row r="434" spans="1:19" ht="15" hidden="1" customHeight="1" x14ac:dyDescent="0.35">
      <c r="A434" s="570"/>
      <c r="B434" s="568" t="str">
        <f>'B. SOW'!A299</f>
        <v xml:space="preserve">5) </v>
      </c>
      <c r="C434" s="568"/>
      <c r="D434" s="568"/>
      <c r="E434" s="568"/>
      <c r="F434" s="568"/>
      <c r="G434" s="68"/>
      <c r="H434" s="66"/>
      <c r="I434" s="66"/>
      <c r="J434" s="66"/>
      <c r="K434" s="66"/>
      <c r="L434" s="66"/>
      <c r="M434" s="66"/>
      <c r="N434" s="66"/>
      <c r="O434" s="66"/>
      <c r="P434" s="66"/>
      <c r="Q434" s="66"/>
      <c r="R434" s="66"/>
      <c r="S434" s="31"/>
    </row>
    <row r="435" spans="1:19" ht="15" hidden="1" customHeight="1" x14ac:dyDescent="0.35">
      <c r="A435" s="570"/>
      <c r="B435" s="568" t="str">
        <f>'B. SOW'!A300</f>
        <v xml:space="preserve">6) </v>
      </c>
      <c r="C435" s="568"/>
      <c r="D435" s="568"/>
      <c r="E435" s="568"/>
      <c r="F435" s="568"/>
      <c r="G435" s="68"/>
      <c r="H435" s="66"/>
      <c r="I435" s="66"/>
      <c r="J435" s="66"/>
      <c r="K435" s="66"/>
      <c r="L435" s="66"/>
      <c r="M435" s="66"/>
      <c r="N435" s="66"/>
      <c r="O435" s="66"/>
      <c r="P435" s="66"/>
      <c r="Q435" s="66"/>
      <c r="R435" s="66"/>
      <c r="S435" s="31"/>
    </row>
    <row r="436" spans="1:19" ht="15" hidden="1" customHeight="1" x14ac:dyDescent="0.35">
      <c r="A436" s="570"/>
      <c r="B436" s="568" t="str">
        <f>'B. SOW'!A301</f>
        <v xml:space="preserve">7) </v>
      </c>
      <c r="C436" s="568"/>
      <c r="D436" s="568"/>
      <c r="E436" s="568"/>
      <c r="F436" s="568"/>
      <c r="G436" s="68"/>
      <c r="H436" s="66"/>
      <c r="I436" s="66"/>
      <c r="J436" s="66"/>
      <c r="K436" s="66"/>
      <c r="L436" s="66"/>
      <c r="M436" s="66"/>
      <c r="N436" s="66"/>
      <c r="O436" s="66"/>
      <c r="P436" s="66"/>
      <c r="Q436" s="66"/>
      <c r="R436" s="66"/>
      <c r="S436" s="31"/>
    </row>
    <row r="437" spans="1:19" ht="15" hidden="1" customHeight="1" x14ac:dyDescent="0.35">
      <c r="A437" s="570"/>
      <c r="B437" s="568" t="str">
        <f>'B. SOW'!A302</f>
        <v xml:space="preserve">8) </v>
      </c>
      <c r="C437" s="568"/>
      <c r="D437" s="568"/>
      <c r="E437" s="568"/>
      <c r="F437" s="568"/>
      <c r="G437" s="68"/>
      <c r="H437" s="66"/>
      <c r="I437" s="66"/>
      <c r="J437" s="66"/>
      <c r="K437" s="66"/>
      <c r="L437" s="66"/>
      <c r="M437" s="66"/>
      <c r="N437" s="66"/>
      <c r="O437" s="66"/>
      <c r="P437" s="66"/>
      <c r="Q437" s="66"/>
      <c r="R437" s="66"/>
      <c r="S437" s="31"/>
    </row>
    <row r="438" spans="1:19" ht="15" hidden="1" customHeight="1" x14ac:dyDescent="0.35">
      <c r="A438" s="570"/>
      <c r="B438" s="568" t="str">
        <f>'B. SOW'!A303</f>
        <v xml:space="preserve">9) </v>
      </c>
      <c r="C438" s="568"/>
      <c r="D438" s="568"/>
      <c r="E438" s="568"/>
      <c r="F438" s="568"/>
      <c r="G438" s="68"/>
      <c r="H438" s="66"/>
      <c r="I438" s="66"/>
      <c r="J438" s="66"/>
      <c r="K438" s="66"/>
      <c r="L438" s="66"/>
      <c r="M438" s="66"/>
      <c r="N438" s="66"/>
      <c r="O438" s="66"/>
      <c r="P438" s="66"/>
      <c r="Q438" s="66"/>
      <c r="R438" s="66"/>
      <c r="S438" s="31"/>
    </row>
    <row r="439" spans="1:19" ht="15" hidden="1" customHeight="1" x14ac:dyDescent="0.35">
      <c r="A439" s="570"/>
      <c r="B439" s="568" t="str">
        <f>'B. SOW'!A304</f>
        <v xml:space="preserve">10) </v>
      </c>
      <c r="C439" s="568"/>
      <c r="D439" s="568"/>
      <c r="E439" s="568"/>
      <c r="F439" s="568"/>
      <c r="G439" s="68"/>
      <c r="H439" s="66"/>
      <c r="I439" s="66"/>
      <c r="J439" s="66"/>
      <c r="K439" s="66"/>
      <c r="L439" s="66"/>
      <c r="M439" s="66"/>
      <c r="N439" s="66"/>
      <c r="O439" s="66"/>
      <c r="P439" s="66"/>
      <c r="Q439" s="66"/>
      <c r="R439" s="66"/>
      <c r="S439" s="31"/>
    </row>
    <row r="440" spans="1:19" ht="15" hidden="1" customHeight="1" x14ac:dyDescent="0.35">
      <c r="A440" s="570"/>
      <c r="B440" s="568" t="str">
        <f>'B. SOW'!A305</f>
        <v xml:space="preserve">11) </v>
      </c>
      <c r="C440" s="568"/>
      <c r="D440" s="568"/>
      <c r="E440" s="568"/>
      <c r="F440" s="568"/>
      <c r="G440" s="68"/>
      <c r="H440" s="66"/>
      <c r="I440" s="66"/>
      <c r="J440" s="66"/>
      <c r="K440" s="66"/>
      <c r="L440" s="66"/>
      <c r="M440" s="66"/>
      <c r="N440" s="66"/>
      <c r="O440" s="66"/>
      <c r="P440" s="66"/>
      <c r="Q440" s="66"/>
      <c r="R440" s="66"/>
      <c r="S440" s="31"/>
    </row>
    <row r="441" spans="1:19" ht="15" hidden="1" customHeight="1" x14ac:dyDescent="0.35">
      <c r="A441" s="570"/>
      <c r="B441" s="568" t="str">
        <f>'B. SOW'!A306</f>
        <v xml:space="preserve">12) </v>
      </c>
      <c r="C441" s="568"/>
      <c r="D441" s="568"/>
      <c r="E441" s="568"/>
      <c r="F441" s="568"/>
      <c r="G441" s="68"/>
      <c r="H441" s="66"/>
      <c r="I441" s="66"/>
      <c r="J441" s="66"/>
      <c r="K441" s="66"/>
      <c r="L441" s="66"/>
      <c r="M441" s="66"/>
      <c r="N441" s="66"/>
      <c r="O441" s="66"/>
      <c r="P441" s="66"/>
      <c r="Q441" s="66"/>
      <c r="R441" s="66"/>
      <c r="S441" s="31"/>
    </row>
    <row r="442" spans="1:19" ht="15" hidden="1" customHeight="1" x14ac:dyDescent="0.35">
      <c r="A442" s="64" t="s">
        <v>124</v>
      </c>
      <c r="B442" s="569" t="str">
        <f>'B. SOW'!S309</f>
        <v>Tenth Reporting Period</v>
      </c>
      <c r="C442" s="569"/>
      <c r="D442" s="569"/>
      <c r="E442" s="569"/>
      <c r="F442" s="569"/>
      <c r="G442" s="68"/>
      <c r="H442" s="66"/>
      <c r="I442" s="66"/>
      <c r="J442" s="66"/>
      <c r="K442" s="66"/>
      <c r="L442" s="66"/>
      <c r="M442" s="66"/>
      <c r="N442" s="66"/>
      <c r="O442" s="66"/>
      <c r="P442" s="66"/>
      <c r="Q442" s="66"/>
      <c r="R442" s="66"/>
      <c r="S442" s="31"/>
    </row>
    <row r="443" spans="1:19" ht="15" hidden="1" customHeight="1" x14ac:dyDescent="0.35">
      <c r="A443" s="570" t="s">
        <v>136</v>
      </c>
      <c r="B443" s="568" t="str">
        <f>'B. SOW'!A328</f>
        <v xml:space="preserve">1) </v>
      </c>
      <c r="C443" s="568"/>
      <c r="D443" s="568"/>
      <c r="E443" s="568"/>
      <c r="F443" s="568"/>
      <c r="G443" s="68"/>
      <c r="H443" s="66"/>
      <c r="I443" s="66"/>
      <c r="J443" s="66"/>
      <c r="K443" s="66"/>
      <c r="L443" s="66"/>
      <c r="M443" s="66"/>
      <c r="N443" s="66"/>
      <c r="O443" s="66"/>
      <c r="P443" s="66"/>
      <c r="Q443" s="66"/>
      <c r="R443" s="66"/>
      <c r="S443" s="31"/>
    </row>
    <row r="444" spans="1:19" ht="15" hidden="1" customHeight="1" x14ac:dyDescent="0.35">
      <c r="A444" s="570"/>
      <c r="B444" s="568" t="str">
        <f>'B. SOW'!A329</f>
        <v xml:space="preserve">2) </v>
      </c>
      <c r="C444" s="568"/>
      <c r="D444" s="568"/>
      <c r="E444" s="568"/>
      <c r="F444" s="568"/>
      <c r="G444" s="68"/>
      <c r="H444" s="66"/>
      <c r="I444" s="66"/>
      <c r="J444" s="66"/>
      <c r="K444" s="66"/>
      <c r="L444" s="66"/>
      <c r="M444" s="66"/>
      <c r="N444" s="66"/>
      <c r="O444" s="66"/>
      <c r="P444" s="66"/>
      <c r="Q444" s="66"/>
      <c r="R444" s="66"/>
      <c r="S444" s="31"/>
    </row>
    <row r="445" spans="1:19" ht="15" hidden="1" customHeight="1" x14ac:dyDescent="0.35">
      <c r="A445" s="570"/>
      <c r="B445" s="568" t="str">
        <f>'B. SOW'!A330</f>
        <v xml:space="preserve">3) </v>
      </c>
      <c r="C445" s="568"/>
      <c r="D445" s="568"/>
      <c r="E445" s="568"/>
      <c r="F445" s="568"/>
      <c r="G445" s="68"/>
      <c r="H445" s="66"/>
      <c r="I445" s="66"/>
      <c r="J445" s="66"/>
      <c r="K445" s="66"/>
      <c r="L445" s="66"/>
      <c r="M445" s="66"/>
      <c r="N445" s="66"/>
      <c r="O445" s="66"/>
      <c r="P445" s="66"/>
      <c r="Q445" s="66"/>
      <c r="R445" s="66"/>
      <c r="S445" s="31"/>
    </row>
    <row r="446" spans="1:19" ht="15" hidden="1" customHeight="1" x14ac:dyDescent="0.35">
      <c r="A446" s="570"/>
      <c r="B446" s="568" t="str">
        <f>'B. SOW'!A331</f>
        <v xml:space="preserve">4) </v>
      </c>
      <c r="C446" s="568"/>
      <c r="D446" s="568"/>
      <c r="E446" s="568"/>
      <c r="F446" s="568"/>
      <c r="G446" s="68"/>
      <c r="H446" s="66"/>
      <c r="I446" s="66"/>
      <c r="J446" s="66"/>
      <c r="K446" s="66"/>
      <c r="L446" s="66"/>
      <c r="M446" s="66"/>
      <c r="N446" s="66"/>
      <c r="O446" s="66"/>
      <c r="P446" s="66"/>
      <c r="Q446" s="66"/>
      <c r="R446" s="66"/>
      <c r="S446" s="31"/>
    </row>
    <row r="447" spans="1:19" ht="15" hidden="1" customHeight="1" x14ac:dyDescent="0.35">
      <c r="A447" s="570"/>
      <c r="B447" s="568" t="str">
        <f>'B. SOW'!A332</f>
        <v xml:space="preserve">5) </v>
      </c>
      <c r="C447" s="568"/>
      <c r="D447" s="568"/>
      <c r="E447" s="568"/>
      <c r="F447" s="568"/>
      <c r="G447" s="68"/>
      <c r="H447" s="66"/>
      <c r="I447" s="66"/>
      <c r="J447" s="66"/>
      <c r="K447" s="66"/>
      <c r="L447" s="66"/>
      <c r="M447" s="66"/>
      <c r="N447" s="66"/>
      <c r="O447" s="66"/>
      <c r="P447" s="66"/>
      <c r="Q447" s="66"/>
      <c r="R447" s="66"/>
      <c r="S447" s="31"/>
    </row>
    <row r="448" spans="1:19" ht="15" hidden="1" customHeight="1" x14ac:dyDescent="0.35">
      <c r="A448" s="570"/>
      <c r="B448" s="568" t="str">
        <f>'B. SOW'!A333</f>
        <v xml:space="preserve">6) </v>
      </c>
      <c r="C448" s="568"/>
      <c r="D448" s="568"/>
      <c r="E448" s="568"/>
      <c r="F448" s="568"/>
      <c r="G448" s="68"/>
      <c r="H448" s="66"/>
      <c r="I448" s="66"/>
      <c r="J448" s="66"/>
      <c r="K448" s="66"/>
      <c r="L448" s="66"/>
      <c r="M448" s="66"/>
      <c r="N448" s="66"/>
      <c r="O448" s="66"/>
      <c r="P448" s="66"/>
      <c r="Q448" s="66"/>
      <c r="R448" s="66"/>
      <c r="S448" s="31"/>
    </row>
    <row r="449" spans="1:19" ht="15" hidden="1" customHeight="1" x14ac:dyDescent="0.35">
      <c r="A449" s="570"/>
      <c r="B449" s="568" t="str">
        <f>'B. SOW'!A334</f>
        <v xml:space="preserve">7) </v>
      </c>
      <c r="C449" s="568"/>
      <c r="D449" s="568"/>
      <c r="E449" s="568"/>
      <c r="F449" s="568"/>
      <c r="G449" s="68"/>
      <c r="H449" s="66"/>
      <c r="I449" s="66"/>
      <c r="J449" s="66"/>
      <c r="K449" s="66"/>
      <c r="L449" s="66"/>
      <c r="M449" s="66"/>
      <c r="N449" s="66"/>
      <c r="O449" s="66"/>
      <c r="P449" s="66"/>
      <c r="Q449" s="66"/>
      <c r="R449" s="66"/>
      <c r="S449" s="31"/>
    </row>
    <row r="450" spans="1:19" ht="15" hidden="1" customHeight="1" x14ac:dyDescent="0.35">
      <c r="A450" s="570"/>
      <c r="B450" s="568" t="str">
        <f>'B. SOW'!A335</f>
        <v xml:space="preserve">8) </v>
      </c>
      <c r="C450" s="568"/>
      <c r="D450" s="568"/>
      <c r="E450" s="568"/>
      <c r="F450" s="568"/>
      <c r="G450" s="68"/>
      <c r="H450" s="66"/>
      <c r="I450" s="66"/>
      <c r="J450" s="66"/>
      <c r="K450" s="66"/>
      <c r="L450" s="66"/>
      <c r="M450" s="66"/>
      <c r="N450" s="66"/>
      <c r="O450" s="66"/>
      <c r="P450" s="66"/>
      <c r="Q450" s="66"/>
      <c r="R450" s="66"/>
      <c r="S450" s="31"/>
    </row>
    <row r="451" spans="1:19" ht="15" hidden="1" customHeight="1" x14ac:dyDescent="0.35">
      <c r="A451" s="570"/>
      <c r="B451" s="568" t="str">
        <f>'B. SOW'!A336</f>
        <v xml:space="preserve">9) </v>
      </c>
      <c r="C451" s="568"/>
      <c r="D451" s="568"/>
      <c r="E451" s="568"/>
      <c r="F451" s="568"/>
      <c r="G451" s="68"/>
      <c r="H451" s="66"/>
      <c r="I451" s="66"/>
      <c r="J451" s="66"/>
      <c r="K451" s="66"/>
      <c r="L451" s="66"/>
      <c r="M451" s="66"/>
      <c r="N451" s="66"/>
      <c r="O451" s="66"/>
      <c r="P451" s="66"/>
      <c r="Q451" s="66"/>
      <c r="R451" s="66"/>
      <c r="S451" s="31"/>
    </row>
    <row r="452" spans="1:19" ht="15" hidden="1" customHeight="1" x14ac:dyDescent="0.35">
      <c r="A452" s="570"/>
      <c r="B452" s="568" t="str">
        <f>'B. SOW'!A337</f>
        <v xml:space="preserve">10) </v>
      </c>
      <c r="C452" s="568"/>
      <c r="D452" s="568"/>
      <c r="E452" s="568"/>
      <c r="F452" s="568"/>
      <c r="G452" s="68"/>
      <c r="H452" s="66"/>
      <c r="I452" s="66"/>
      <c r="J452" s="66"/>
      <c r="K452" s="66"/>
      <c r="L452" s="66"/>
      <c r="M452" s="66"/>
      <c r="N452" s="66"/>
      <c r="O452" s="66"/>
      <c r="P452" s="66"/>
      <c r="Q452" s="66"/>
      <c r="R452" s="66"/>
      <c r="S452" s="31"/>
    </row>
    <row r="453" spans="1:19" ht="15" hidden="1" customHeight="1" x14ac:dyDescent="0.35">
      <c r="A453" s="570"/>
      <c r="B453" s="568" t="str">
        <f>'B. SOW'!A338</f>
        <v xml:space="preserve">11) </v>
      </c>
      <c r="C453" s="568"/>
      <c r="D453" s="568"/>
      <c r="E453" s="568"/>
      <c r="F453" s="568"/>
      <c r="G453" s="68"/>
      <c r="H453" s="66"/>
      <c r="I453" s="66"/>
      <c r="J453" s="66"/>
      <c r="K453" s="66"/>
      <c r="L453" s="66"/>
      <c r="M453" s="66"/>
      <c r="N453" s="66"/>
      <c r="O453" s="66"/>
      <c r="P453" s="66"/>
      <c r="Q453" s="66"/>
      <c r="R453" s="66"/>
      <c r="S453" s="31"/>
    </row>
    <row r="454" spans="1:19" ht="15" hidden="1" customHeight="1" x14ac:dyDescent="0.35">
      <c r="A454" s="570"/>
      <c r="B454" s="568" t="str">
        <f>'B. SOW'!A339</f>
        <v xml:space="preserve">12) </v>
      </c>
      <c r="C454" s="568"/>
      <c r="D454" s="568"/>
      <c r="E454" s="568"/>
      <c r="F454" s="568"/>
      <c r="G454" s="68"/>
      <c r="H454" s="66"/>
      <c r="I454" s="66"/>
      <c r="J454" s="66"/>
      <c r="K454" s="66"/>
      <c r="L454" s="66"/>
      <c r="M454" s="66"/>
      <c r="N454" s="66"/>
      <c r="O454" s="66"/>
      <c r="P454" s="66"/>
      <c r="Q454" s="66"/>
      <c r="R454" s="66"/>
      <c r="S454" s="31"/>
    </row>
    <row r="455" spans="1:19" ht="15" hidden="1" customHeight="1" x14ac:dyDescent="0.35">
      <c r="A455" s="64" t="s">
        <v>126</v>
      </c>
      <c r="B455" s="569" t="str">
        <f>'B. SOW'!S342</f>
        <v>Eleventh Reporting Period</v>
      </c>
      <c r="C455" s="569"/>
      <c r="D455" s="569"/>
      <c r="E455" s="569"/>
      <c r="F455" s="569"/>
      <c r="G455" s="68"/>
      <c r="H455" s="66"/>
      <c r="I455" s="66"/>
      <c r="J455" s="66"/>
      <c r="K455" s="66"/>
      <c r="L455" s="66"/>
      <c r="M455" s="66"/>
      <c r="N455" s="66"/>
      <c r="O455" s="66"/>
      <c r="P455" s="66"/>
      <c r="Q455" s="66"/>
      <c r="R455" s="66"/>
      <c r="S455" s="31"/>
    </row>
    <row r="456" spans="1:19" ht="15" hidden="1" customHeight="1" x14ac:dyDescent="0.35">
      <c r="A456" s="570" t="s">
        <v>136</v>
      </c>
      <c r="B456" s="568" t="str">
        <f>'B. SOW'!A361</f>
        <v xml:space="preserve">1) </v>
      </c>
      <c r="C456" s="568"/>
      <c r="D456" s="568"/>
      <c r="E456" s="568"/>
      <c r="F456" s="568"/>
      <c r="G456" s="68"/>
      <c r="H456" s="66"/>
      <c r="I456" s="66"/>
      <c r="J456" s="66"/>
      <c r="K456" s="66"/>
      <c r="L456" s="66"/>
      <c r="M456" s="66"/>
      <c r="N456" s="66"/>
      <c r="O456" s="66"/>
      <c r="P456" s="66"/>
      <c r="Q456" s="66"/>
      <c r="R456" s="66"/>
      <c r="S456" s="31"/>
    </row>
    <row r="457" spans="1:19" ht="15" hidden="1" customHeight="1" x14ac:dyDescent="0.35">
      <c r="A457" s="570"/>
      <c r="B457" s="568" t="str">
        <f>'B. SOW'!A362</f>
        <v xml:space="preserve">2) </v>
      </c>
      <c r="C457" s="568"/>
      <c r="D457" s="568"/>
      <c r="E457" s="568"/>
      <c r="F457" s="568"/>
      <c r="G457" s="68"/>
      <c r="H457" s="66"/>
      <c r="I457" s="66"/>
      <c r="J457" s="66"/>
      <c r="K457" s="66"/>
      <c r="L457" s="66"/>
      <c r="M457" s="66"/>
      <c r="N457" s="66"/>
      <c r="O457" s="66"/>
      <c r="P457" s="66"/>
      <c r="Q457" s="66"/>
      <c r="R457" s="66"/>
      <c r="S457" s="31"/>
    </row>
    <row r="458" spans="1:19" ht="15" hidden="1" customHeight="1" x14ac:dyDescent="0.35">
      <c r="A458" s="570"/>
      <c r="B458" s="568" t="str">
        <f>'B. SOW'!A363</f>
        <v xml:space="preserve">3) </v>
      </c>
      <c r="C458" s="568"/>
      <c r="D458" s="568"/>
      <c r="E458" s="568"/>
      <c r="F458" s="568"/>
      <c r="G458" s="68"/>
      <c r="H458" s="66"/>
      <c r="I458" s="66"/>
      <c r="J458" s="66"/>
      <c r="K458" s="66"/>
      <c r="L458" s="66"/>
      <c r="M458" s="66"/>
      <c r="N458" s="66"/>
      <c r="O458" s="66"/>
      <c r="P458" s="66"/>
      <c r="Q458" s="66"/>
      <c r="R458" s="66"/>
      <c r="S458" s="31"/>
    </row>
    <row r="459" spans="1:19" ht="15" hidden="1" customHeight="1" x14ac:dyDescent="0.35">
      <c r="A459" s="570"/>
      <c r="B459" s="568" t="str">
        <f>'B. SOW'!A364</f>
        <v xml:space="preserve">4) </v>
      </c>
      <c r="C459" s="568"/>
      <c r="D459" s="568"/>
      <c r="E459" s="568"/>
      <c r="F459" s="568"/>
      <c r="G459" s="68"/>
      <c r="H459" s="66"/>
      <c r="I459" s="66"/>
      <c r="J459" s="66"/>
      <c r="K459" s="66"/>
      <c r="L459" s="66"/>
      <c r="M459" s="66"/>
      <c r="N459" s="66"/>
      <c r="O459" s="66"/>
      <c r="P459" s="66"/>
      <c r="Q459" s="66"/>
      <c r="R459" s="66"/>
      <c r="S459" s="31"/>
    </row>
    <row r="460" spans="1:19" ht="15" hidden="1" customHeight="1" x14ac:dyDescent="0.35">
      <c r="A460" s="570"/>
      <c r="B460" s="568" t="str">
        <f>'B. SOW'!A365</f>
        <v xml:space="preserve">5) </v>
      </c>
      <c r="C460" s="568"/>
      <c r="D460" s="568"/>
      <c r="E460" s="568"/>
      <c r="F460" s="568"/>
      <c r="G460" s="68"/>
      <c r="H460" s="66"/>
      <c r="I460" s="66"/>
      <c r="J460" s="66"/>
      <c r="K460" s="66"/>
      <c r="L460" s="66"/>
      <c r="M460" s="66"/>
      <c r="N460" s="66"/>
      <c r="O460" s="66"/>
      <c r="P460" s="66"/>
      <c r="Q460" s="66"/>
      <c r="R460" s="66"/>
      <c r="S460" s="31"/>
    </row>
    <row r="461" spans="1:19" ht="15" hidden="1" customHeight="1" x14ac:dyDescent="0.35">
      <c r="A461" s="570"/>
      <c r="B461" s="568" t="str">
        <f>'B. SOW'!A366</f>
        <v xml:space="preserve">6) </v>
      </c>
      <c r="C461" s="568"/>
      <c r="D461" s="568"/>
      <c r="E461" s="568"/>
      <c r="F461" s="568"/>
      <c r="G461" s="68"/>
      <c r="H461" s="66"/>
      <c r="I461" s="66"/>
      <c r="J461" s="66"/>
      <c r="K461" s="66"/>
      <c r="L461" s="66"/>
      <c r="M461" s="66"/>
      <c r="N461" s="66"/>
      <c r="O461" s="66"/>
      <c r="P461" s="66"/>
      <c r="Q461" s="66"/>
      <c r="R461" s="66"/>
      <c r="S461" s="31"/>
    </row>
    <row r="462" spans="1:19" ht="15" hidden="1" customHeight="1" x14ac:dyDescent="0.35">
      <c r="A462" s="570"/>
      <c r="B462" s="568" t="str">
        <f>'B. SOW'!A367</f>
        <v xml:space="preserve">7) </v>
      </c>
      <c r="C462" s="568"/>
      <c r="D462" s="568"/>
      <c r="E462" s="568"/>
      <c r="F462" s="568"/>
      <c r="G462" s="68"/>
      <c r="H462" s="66"/>
      <c r="I462" s="66"/>
      <c r="J462" s="66"/>
      <c r="K462" s="66"/>
      <c r="L462" s="66"/>
      <c r="M462" s="66"/>
      <c r="N462" s="66"/>
      <c r="O462" s="66"/>
      <c r="P462" s="66"/>
      <c r="Q462" s="66"/>
      <c r="R462" s="66"/>
      <c r="S462" s="31"/>
    </row>
    <row r="463" spans="1:19" ht="15" hidden="1" customHeight="1" x14ac:dyDescent="0.35">
      <c r="A463" s="570"/>
      <c r="B463" s="568" t="str">
        <f>'B. SOW'!A368</f>
        <v xml:space="preserve">8) </v>
      </c>
      <c r="C463" s="568"/>
      <c r="D463" s="568"/>
      <c r="E463" s="568"/>
      <c r="F463" s="568"/>
      <c r="G463" s="68"/>
      <c r="H463" s="66"/>
      <c r="I463" s="66"/>
      <c r="J463" s="66"/>
      <c r="K463" s="66"/>
      <c r="L463" s="66"/>
      <c r="M463" s="66"/>
      <c r="N463" s="66"/>
      <c r="O463" s="66"/>
      <c r="P463" s="66"/>
      <c r="Q463" s="66"/>
      <c r="R463" s="66"/>
      <c r="S463" s="31"/>
    </row>
    <row r="464" spans="1:19" ht="15" hidden="1" customHeight="1" x14ac:dyDescent="0.35">
      <c r="A464" s="570"/>
      <c r="B464" s="568" t="str">
        <f>'B. SOW'!A369</f>
        <v xml:space="preserve">9) </v>
      </c>
      <c r="C464" s="568"/>
      <c r="D464" s="568"/>
      <c r="E464" s="568"/>
      <c r="F464" s="568"/>
      <c r="G464" s="68"/>
      <c r="H464" s="66"/>
      <c r="I464" s="66"/>
      <c r="J464" s="66"/>
      <c r="K464" s="66"/>
      <c r="L464" s="66"/>
      <c r="M464" s="66"/>
      <c r="N464" s="66"/>
      <c r="O464" s="66"/>
      <c r="P464" s="66"/>
      <c r="Q464" s="66"/>
      <c r="R464" s="66"/>
      <c r="S464" s="31"/>
    </row>
    <row r="465" spans="1:19" ht="15" hidden="1" customHeight="1" x14ac:dyDescent="0.35">
      <c r="A465" s="570"/>
      <c r="B465" s="568" t="str">
        <f>'B. SOW'!A370</f>
        <v xml:space="preserve">10) </v>
      </c>
      <c r="C465" s="568"/>
      <c r="D465" s="568"/>
      <c r="E465" s="568"/>
      <c r="F465" s="568"/>
      <c r="G465" s="68"/>
      <c r="H465" s="66"/>
      <c r="I465" s="66"/>
      <c r="J465" s="66"/>
      <c r="K465" s="66"/>
      <c r="L465" s="66"/>
      <c r="M465" s="66"/>
      <c r="N465" s="66"/>
      <c r="O465" s="66"/>
      <c r="P465" s="66"/>
      <c r="Q465" s="66"/>
      <c r="R465" s="66"/>
      <c r="S465" s="31"/>
    </row>
    <row r="466" spans="1:19" ht="15" hidden="1" customHeight="1" x14ac:dyDescent="0.35">
      <c r="A466" s="570"/>
      <c r="B466" s="568" t="str">
        <f>'B. SOW'!A371</f>
        <v xml:space="preserve">11) </v>
      </c>
      <c r="C466" s="568"/>
      <c r="D466" s="568"/>
      <c r="E466" s="568"/>
      <c r="F466" s="568"/>
      <c r="G466" s="68"/>
      <c r="H466" s="66"/>
      <c r="I466" s="66"/>
      <c r="J466" s="66"/>
      <c r="K466" s="66"/>
      <c r="L466" s="66"/>
      <c r="M466" s="66"/>
      <c r="N466" s="66"/>
      <c r="O466" s="66"/>
      <c r="P466" s="66"/>
      <c r="Q466" s="66"/>
      <c r="R466" s="66"/>
      <c r="S466" s="31"/>
    </row>
    <row r="467" spans="1:19" ht="15" hidden="1" customHeight="1" x14ac:dyDescent="0.35">
      <c r="A467" s="570"/>
      <c r="B467" s="568" t="str">
        <f>'B. SOW'!A372</f>
        <v xml:space="preserve">12) </v>
      </c>
      <c r="C467" s="568"/>
      <c r="D467" s="568"/>
      <c r="E467" s="568"/>
      <c r="F467" s="568"/>
      <c r="G467" s="68"/>
      <c r="H467" s="66"/>
      <c r="I467" s="66"/>
      <c r="J467" s="66"/>
      <c r="K467" s="66"/>
      <c r="L467" s="66"/>
      <c r="M467" s="66"/>
      <c r="N467" s="66"/>
      <c r="O467" s="66"/>
      <c r="P467" s="66"/>
      <c r="Q467" s="66"/>
      <c r="R467" s="66"/>
      <c r="S467" s="31"/>
    </row>
    <row r="468" spans="1:19" ht="15" hidden="1" customHeight="1" x14ac:dyDescent="0.35">
      <c r="A468" s="64" t="s">
        <v>128</v>
      </c>
      <c r="B468" s="569" t="str">
        <f>'B. SOW'!S375</f>
        <v>Twelfth Reporting Period</v>
      </c>
      <c r="C468" s="569"/>
      <c r="D468" s="569"/>
      <c r="E468" s="569"/>
      <c r="F468" s="569"/>
      <c r="G468" s="68"/>
      <c r="H468" s="66"/>
      <c r="I468" s="66"/>
      <c r="J468" s="66"/>
      <c r="K468" s="66"/>
      <c r="L468" s="66"/>
      <c r="M468" s="66"/>
      <c r="N468" s="66"/>
      <c r="O468" s="66"/>
      <c r="P468" s="66"/>
      <c r="Q468" s="66"/>
      <c r="R468" s="66"/>
      <c r="S468" s="31"/>
    </row>
    <row r="469" spans="1:19" ht="15" hidden="1" customHeight="1" x14ac:dyDescent="0.35">
      <c r="A469" s="570" t="s">
        <v>136</v>
      </c>
      <c r="B469" s="568" t="str">
        <f>'B. SOW'!A394</f>
        <v xml:space="preserve">1) </v>
      </c>
      <c r="C469" s="568"/>
      <c r="D469" s="568"/>
      <c r="E469" s="568"/>
      <c r="F469" s="568"/>
      <c r="G469" s="68"/>
      <c r="H469" s="66"/>
      <c r="I469" s="66"/>
      <c r="J469" s="66"/>
      <c r="K469" s="66"/>
      <c r="L469" s="66"/>
      <c r="M469" s="66"/>
      <c r="N469" s="66"/>
      <c r="O469" s="66"/>
      <c r="P469" s="66"/>
      <c r="Q469" s="66"/>
      <c r="R469" s="66"/>
      <c r="S469" s="31"/>
    </row>
    <row r="470" spans="1:19" ht="15" hidden="1" customHeight="1" x14ac:dyDescent="0.35">
      <c r="A470" s="570"/>
      <c r="B470" s="568" t="str">
        <f>'B. SOW'!A395</f>
        <v xml:space="preserve">2) </v>
      </c>
      <c r="C470" s="568"/>
      <c r="D470" s="568"/>
      <c r="E470" s="568"/>
      <c r="F470" s="568"/>
      <c r="G470" s="68"/>
      <c r="H470" s="66"/>
      <c r="I470" s="66"/>
      <c r="J470" s="66"/>
      <c r="K470" s="66"/>
      <c r="L470" s="66"/>
      <c r="M470" s="66"/>
      <c r="N470" s="66"/>
      <c r="O470" s="66"/>
      <c r="P470" s="66"/>
      <c r="Q470" s="66"/>
      <c r="R470" s="66"/>
      <c r="S470" s="31"/>
    </row>
    <row r="471" spans="1:19" ht="15" hidden="1" customHeight="1" x14ac:dyDescent="0.35">
      <c r="A471" s="570"/>
      <c r="B471" s="568" t="str">
        <f>'B. SOW'!A396</f>
        <v xml:space="preserve">3) </v>
      </c>
      <c r="C471" s="568"/>
      <c r="D471" s="568"/>
      <c r="E471" s="568"/>
      <c r="F471" s="568"/>
      <c r="G471" s="68"/>
      <c r="H471" s="66"/>
      <c r="I471" s="66"/>
      <c r="J471" s="66"/>
      <c r="K471" s="66"/>
      <c r="L471" s="66"/>
      <c r="M471" s="66"/>
      <c r="N471" s="66"/>
      <c r="O471" s="66"/>
      <c r="P471" s="66"/>
      <c r="Q471" s="66"/>
      <c r="R471" s="66"/>
      <c r="S471" s="31"/>
    </row>
    <row r="472" spans="1:19" ht="15" hidden="1" customHeight="1" x14ac:dyDescent="0.35">
      <c r="A472" s="570"/>
      <c r="B472" s="568" t="str">
        <f>'B. SOW'!A397</f>
        <v xml:space="preserve">4) </v>
      </c>
      <c r="C472" s="568"/>
      <c r="D472" s="568"/>
      <c r="E472" s="568"/>
      <c r="F472" s="568"/>
      <c r="G472" s="68"/>
      <c r="H472" s="66"/>
      <c r="I472" s="66"/>
      <c r="J472" s="66"/>
      <c r="K472" s="66"/>
      <c r="L472" s="66"/>
      <c r="M472" s="66"/>
      <c r="N472" s="66"/>
      <c r="O472" s="66"/>
      <c r="P472" s="66"/>
      <c r="Q472" s="66"/>
      <c r="R472" s="66"/>
      <c r="S472" s="31"/>
    </row>
    <row r="473" spans="1:19" ht="15" hidden="1" customHeight="1" x14ac:dyDescent="0.35">
      <c r="A473" s="570"/>
      <c r="B473" s="568" t="str">
        <f>'B. SOW'!A398</f>
        <v xml:space="preserve">5) </v>
      </c>
      <c r="C473" s="568"/>
      <c r="D473" s="568"/>
      <c r="E473" s="568"/>
      <c r="F473" s="568"/>
      <c r="G473" s="68"/>
      <c r="H473" s="66"/>
      <c r="I473" s="66"/>
      <c r="J473" s="66"/>
      <c r="K473" s="66"/>
      <c r="L473" s="66"/>
      <c r="M473" s="66"/>
      <c r="N473" s="66"/>
      <c r="O473" s="66"/>
      <c r="P473" s="66"/>
      <c r="Q473" s="66"/>
      <c r="R473" s="66"/>
      <c r="S473" s="31"/>
    </row>
    <row r="474" spans="1:19" ht="15" hidden="1" customHeight="1" x14ac:dyDescent="0.35">
      <c r="A474" s="570"/>
      <c r="B474" s="568" t="str">
        <f>'B. SOW'!A399</f>
        <v xml:space="preserve">6) </v>
      </c>
      <c r="C474" s="568"/>
      <c r="D474" s="568"/>
      <c r="E474" s="568"/>
      <c r="F474" s="568"/>
      <c r="G474" s="68"/>
      <c r="H474" s="66"/>
      <c r="I474" s="66"/>
      <c r="J474" s="66"/>
      <c r="K474" s="66"/>
      <c r="L474" s="66"/>
      <c r="M474" s="66"/>
      <c r="N474" s="66"/>
      <c r="O474" s="66"/>
      <c r="P474" s="66"/>
      <c r="Q474" s="66"/>
      <c r="R474" s="66"/>
      <c r="S474" s="31"/>
    </row>
    <row r="475" spans="1:19" ht="15" hidden="1" customHeight="1" x14ac:dyDescent="0.35">
      <c r="A475" s="570"/>
      <c r="B475" s="568" t="str">
        <f>'B. SOW'!A400</f>
        <v xml:space="preserve">7) </v>
      </c>
      <c r="C475" s="568"/>
      <c r="D475" s="568"/>
      <c r="E475" s="568"/>
      <c r="F475" s="568"/>
      <c r="G475" s="68"/>
      <c r="H475" s="66"/>
      <c r="I475" s="66"/>
      <c r="J475" s="66"/>
      <c r="K475" s="66"/>
      <c r="L475" s="66"/>
      <c r="M475" s="66"/>
      <c r="N475" s="66"/>
      <c r="O475" s="66"/>
      <c r="P475" s="66"/>
      <c r="Q475" s="66"/>
      <c r="R475" s="66"/>
      <c r="S475" s="31"/>
    </row>
    <row r="476" spans="1:19" ht="15" hidden="1" customHeight="1" x14ac:dyDescent="0.35">
      <c r="A476" s="570"/>
      <c r="B476" s="568" t="str">
        <f>'B. SOW'!A401</f>
        <v xml:space="preserve">8) </v>
      </c>
      <c r="C476" s="568"/>
      <c r="D476" s="568"/>
      <c r="E476" s="568"/>
      <c r="F476" s="568"/>
      <c r="G476" s="68"/>
      <c r="H476" s="66"/>
      <c r="I476" s="66"/>
      <c r="J476" s="66"/>
      <c r="K476" s="66"/>
      <c r="L476" s="66"/>
      <c r="M476" s="66"/>
      <c r="N476" s="66"/>
      <c r="O476" s="66"/>
      <c r="P476" s="66"/>
      <c r="Q476" s="66"/>
      <c r="R476" s="66"/>
      <c r="S476" s="31"/>
    </row>
    <row r="477" spans="1:19" ht="15" hidden="1" customHeight="1" x14ac:dyDescent="0.35">
      <c r="A477" s="570"/>
      <c r="B477" s="568" t="str">
        <f>'B. SOW'!A402</f>
        <v xml:space="preserve">9) </v>
      </c>
      <c r="C477" s="568"/>
      <c r="D477" s="568"/>
      <c r="E477" s="568"/>
      <c r="F477" s="568"/>
      <c r="G477" s="68"/>
      <c r="H477" s="66"/>
      <c r="I477" s="66"/>
      <c r="J477" s="66"/>
      <c r="K477" s="66"/>
      <c r="L477" s="66"/>
      <c r="M477" s="66"/>
      <c r="N477" s="66"/>
      <c r="O477" s="66"/>
      <c r="P477" s="66"/>
      <c r="Q477" s="66"/>
      <c r="R477" s="66"/>
      <c r="S477" s="31"/>
    </row>
    <row r="478" spans="1:19" ht="15" hidden="1" customHeight="1" x14ac:dyDescent="0.35">
      <c r="A478" s="570"/>
      <c r="B478" s="568" t="str">
        <f>'B. SOW'!A403</f>
        <v xml:space="preserve">10) </v>
      </c>
      <c r="C478" s="568"/>
      <c r="D478" s="568"/>
      <c r="E478" s="568"/>
      <c r="F478" s="568"/>
      <c r="G478" s="68"/>
      <c r="H478" s="66"/>
      <c r="I478" s="66"/>
      <c r="J478" s="66"/>
      <c r="K478" s="66"/>
      <c r="L478" s="66"/>
      <c r="M478" s="66"/>
      <c r="N478" s="66"/>
      <c r="O478" s="66"/>
      <c r="P478" s="66"/>
      <c r="Q478" s="66"/>
      <c r="R478" s="66"/>
      <c r="S478" s="31"/>
    </row>
    <row r="479" spans="1:19" ht="15" hidden="1" customHeight="1" x14ac:dyDescent="0.35">
      <c r="A479" s="570"/>
      <c r="B479" s="568" t="str">
        <f>'B. SOW'!A404</f>
        <v xml:space="preserve">11) </v>
      </c>
      <c r="C479" s="568"/>
      <c r="D479" s="568"/>
      <c r="E479" s="568"/>
      <c r="F479" s="568"/>
      <c r="G479" s="68"/>
      <c r="H479" s="66"/>
      <c r="I479" s="66"/>
      <c r="J479" s="66"/>
      <c r="K479" s="66"/>
      <c r="L479" s="66"/>
      <c r="M479" s="66"/>
      <c r="N479" s="66"/>
      <c r="O479" s="66"/>
      <c r="P479" s="66"/>
      <c r="Q479" s="66"/>
      <c r="R479" s="66"/>
      <c r="S479" s="31"/>
    </row>
    <row r="480" spans="1:19" ht="15" hidden="1" customHeight="1" x14ac:dyDescent="0.35">
      <c r="A480" s="570"/>
      <c r="B480" s="568" t="str">
        <f>'B. SOW'!A405</f>
        <v xml:space="preserve">12) </v>
      </c>
      <c r="C480" s="568"/>
      <c r="D480" s="568"/>
      <c r="E480" s="568"/>
      <c r="F480" s="568"/>
      <c r="G480" s="68"/>
      <c r="H480" s="66"/>
      <c r="I480" s="66"/>
      <c r="J480" s="66"/>
      <c r="K480" s="66"/>
      <c r="L480" s="66"/>
      <c r="M480" s="66"/>
      <c r="N480" s="66"/>
      <c r="O480" s="66"/>
      <c r="P480" s="66"/>
      <c r="Q480" s="66"/>
      <c r="R480" s="66"/>
      <c r="S480" s="31"/>
    </row>
    <row r="481" spans="1:19" ht="15" hidden="1" customHeight="1" x14ac:dyDescent="0.35">
      <c r="A481" s="56"/>
      <c r="B481" s="56"/>
      <c r="C481" s="56"/>
      <c r="D481" s="56"/>
      <c r="E481" s="56"/>
      <c r="F481" s="56"/>
      <c r="G481" s="56"/>
      <c r="H481" s="56"/>
      <c r="I481" s="56"/>
      <c r="J481" s="56"/>
      <c r="K481" s="56"/>
      <c r="L481" s="56"/>
      <c r="M481" s="56"/>
      <c r="N481" s="56"/>
      <c r="O481" s="56"/>
      <c r="P481" s="56"/>
      <c r="Q481" s="56"/>
      <c r="R481" s="56"/>
      <c r="S481" s="31"/>
    </row>
    <row r="482" spans="1:19" x14ac:dyDescent="0.35">
      <c r="A482" s="31"/>
      <c r="B482" s="31"/>
      <c r="C482" s="31"/>
      <c r="D482" s="31"/>
      <c r="E482" s="31"/>
      <c r="F482" s="31"/>
      <c r="G482" s="31"/>
      <c r="H482" s="31"/>
      <c r="I482" s="31"/>
      <c r="J482" s="31"/>
      <c r="K482" s="31"/>
      <c r="L482" s="31"/>
      <c r="M482" s="31"/>
      <c r="N482" s="31"/>
      <c r="O482" s="31"/>
      <c r="P482" s="31"/>
      <c r="Q482" s="31"/>
      <c r="R482" s="31"/>
      <c r="S482" s="31"/>
    </row>
    <row r="483" spans="1:19" x14ac:dyDescent="0.35">
      <c r="A483" s="31"/>
      <c r="B483" s="31"/>
      <c r="C483" s="31"/>
      <c r="D483" s="31"/>
      <c r="E483" s="31"/>
      <c r="F483" s="31"/>
      <c r="G483" s="31"/>
      <c r="H483" s="31"/>
      <c r="I483" s="31"/>
      <c r="J483" s="31"/>
      <c r="K483" s="31"/>
      <c r="L483" s="31"/>
      <c r="M483" s="31"/>
      <c r="N483" s="31"/>
      <c r="O483" s="31"/>
      <c r="P483" s="31"/>
      <c r="Q483" s="31"/>
      <c r="R483" s="31"/>
      <c r="S483" s="31"/>
    </row>
    <row r="484" spans="1:19" x14ac:dyDescent="0.35">
      <c r="A484" s="31"/>
      <c r="B484" s="31"/>
      <c r="C484" s="31"/>
      <c r="D484" s="31"/>
      <c r="E484" s="31"/>
      <c r="F484" s="31"/>
      <c r="G484" s="31"/>
      <c r="H484" s="31"/>
      <c r="I484" s="31"/>
      <c r="J484" s="31"/>
      <c r="K484" s="31"/>
      <c r="L484" s="31"/>
      <c r="M484" s="31"/>
      <c r="N484" s="31"/>
      <c r="O484" s="31"/>
      <c r="P484" s="31"/>
      <c r="Q484" s="31"/>
      <c r="R484" s="31"/>
      <c r="S484" s="31"/>
    </row>
    <row r="485" spans="1:19" x14ac:dyDescent="0.35">
      <c r="A485" s="31"/>
      <c r="B485" s="31"/>
      <c r="C485" s="31"/>
      <c r="D485" s="31"/>
      <c r="E485" s="31"/>
      <c r="F485" s="31"/>
      <c r="G485" s="31"/>
      <c r="H485" s="31"/>
      <c r="I485" s="31"/>
      <c r="J485" s="31"/>
      <c r="K485" s="31"/>
      <c r="L485" s="31"/>
      <c r="M485" s="31"/>
      <c r="N485" s="31"/>
      <c r="O485" s="31"/>
      <c r="P485" s="31"/>
      <c r="Q485" s="31"/>
      <c r="R485" s="31"/>
      <c r="S485" s="31"/>
    </row>
    <row r="486" spans="1:19" x14ac:dyDescent="0.35">
      <c r="A486" s="31"/>
      <c r="B486" s="31"/>
      <c r="C486" s="31"/>
      <c r="D486" s="31"/>
      <c r="E486" s="31"/>
      <c r="F486" s="31"/>
      <c r="G486" s="31"/>
      <c r="H486" s="31"/>
      <c r="I486" s="31"/>
      <c r="J486" s="31"/>
      <c r="K486" s="31"/>
      <c r="L486" s="31"/>
      <c r="M486" s="31"/>
      <c r="N486" s="31"/>
      <c r="O486" s="31"/>
      <c r="P486" s="31"/>
      <c r="Q486" s="31"/>
      <c r="R486" s="31"/>
      <c r="S486" s="31"/>
    </row>
    <row r="487" spans="1:19" x14ac:dyDescent="0.35">
      <c r="A487" s="31"/>
      <c r="B487" s="31"/>
      <c r="C487" s="31"/>
      <c r="D487" s="31"/>
      <c r="E487" s="31"/>
      <c r="F487" s="31"/>
      <c r="G487" s="31"/>
      <c r="H487" s="31"/>
      <c r="I487" s="31"/>
      <c r="J487" s="31"/>
      <c r="K487" s="31"/>
      <c r="L487" s="31"/>
      <c r="M487" s="31"/>
      <c r="N487" s="31"/>
      <c r="O487" s="31"/>
      <c r="P487" s="31"/>
      <c r="Q487" s="31"/>
      <c r="R487" s="31"/>
      <c r="S487" s="31"/>
    </row>
    <row r="488" spans="1:19" x14ac:dyDescent="0.35">
      <c r="A488" s="31"/>
      <c r="B488" s="31"/>
      <c r="C488" s="31"/>
      <c r="D488" s="31"/>
      <c r="E488" s="31"/>
      <c r="F488" s="31"/>
      <c r="G488" s="31"/>
      <c r="H488" s="31"/>
      <c r="I488" s="31"/>
      <c r="J488" s="31"/>
      <c r="K488" s="31"/>
      <c r="L488" s="31"/>
      <c r="M488" s="31"/>
      <c r="N488" s="31"/>
      <c r="O488" s="31"/>
      <c r="P488" s="31"/>
      <c r="Q488" s="31"/>
      <c r="R488" s="31"/>
      <c r="S488" s="31"/>
    </row>
    <row r="489" spans="1:19" x14ac:dyDescent="0.35">
      <c r="A489" s="31"/>
      <c r="B489" s="31"/>
      <c r="C489" s="31"/>
      <c r="D489" s="31"/>
      <c r="E489" s="31"/>
      <c r="F489" s="31"/>
      <c r="G489" s="31"/>
      <c r="H489" s="31"/>
      <c r="I489" s="31"/>
      <c r="J489" s="31"/>
      <c r="K489" s="31"/>
      <c r="L489" s="31"/>
      <c r="M489" s="31"/>
      <c r="N489" s="31"/>
      <c r="O489" s="31"/>
      <c r="P489" s="31"/>
      <c r="Q489" s="31"/>
      <c r="R489" s="31"/>
      <c r="S489" s="31"/>
    </row>
    <row r="490" spans="1:19" x14ac:dyDescent="0.35">
      <c r="A490" s="31"/>
      <c r="B490" s="31"/>
      <c r="C490" s="31"/>
      <c r="D490" s="31"/>
      <c r="E490" s="31"/>
      <c r="F490" s="31"/>
      <c r="G490" s="31"/>
      <c r="H490" s="31"/>
      <c r="I490" s="31"/>
      <c r="J490" s="31"/>
      <c r="K490" s="31"/>
      <c r="L490" s="31"/>
      <c r="M490" s="31"/>
      <c r="N490" s="31"/>
      <c r="O490" s="31"/>
      <c r="P490" s="31"/>
      <c r="Q490" s="31"/>
      <c r="R490" s="31"/>
      <c r="S490" s="31"/>
    </row>
    <row r="491" spans="1:19" x14ac:dyDescent="0.35">
      <c r="A491" s="31"/>
      <c r="B491" s="31"/>
      <c r="C491" s="31"/>
      <c r="D491" s="31"/>
      <c r="E491" s="31"/>
      <c r="F491" s="31"/>
      <c r="G491" s="31"/>
      <c r="H491" s="31"/>
      <c r="I491" s="31"/>
      <c r="J491" s="31"/>
      <c r="K491" s="31"/>
      <c r="L491" s="31"/>
      <c r="M491" s="31"/>
      <c r="N491" s="31"/>
      <c r="O491" s="31"/>
      <c r="P491" s="31"/>
      <c r="Q491" s="31"/>
      <c r="R491" s="31"/>
      <c r="S491" s="31"/>
    </row>
    <row r="492" spans="1:19" x14ac:dyDescent="0.35">
      <c r="A492" s="31"/>
      <c r="B492" s="31"/>
      <c r="C492" s="31"/>
      <c r="D492" s="31"/>
      <c r="E492" s="31"/>
      <c r="F492" s="31"/>
      <c r="G492" s="31"/>
      <c r="H492" s="31"/>
      <c r="I492" s="31"/>
      <c r="J492" s="31"/>
      <c r="K492" s="31"/>
      <c r="L492" s="31"/>
      <c r="M492" s="31"/>
      <c r="N492" s="31"/>
      <c r="O492" s="31"/>
      <c r="P492" s="31"/>
      <c r="Q492" s="31"/>
      <c r="R492" s="31"/>
      <c r="S492" s="31"/>
    </row>
    <row r="493" spans="1:19" x14ac:dyDescent="0.35">
      <c r="A493" s="31"/>
      <c r="B493" s="31"/>
      <c r="C493" s="31"/>
      <c r="D493" s="31"/>
      <c r="E493" s="31"/>
      <c r="F493" s="31"/>
      <c r="G493" s="31"/>
      <c r="H493" s="31"/>
      <c r="I493" s="31"/>
      <c r="J493" s="31"/>
      <c r="K493" s="31"/>
      <c r="L493" s="31"/>
      <c r="M493" s="31"/>
      <c r="N493" s="31"/>
      <c r="O493" s="31"/>
      <c r="P493" s="31"/>
      <c r="Q493" s="31"/>
      <c r="R493" s="31"/>
      <c r="S493" s="31"/>
    </row>
    <row r="494" spans="1:19" x14ac:dyDescent="0.35">
      <c r="A494" s="31"/>
      <c r="B494" s="31"/>
      <c r="C494" s="31"/>
      <c r="D494" s="31"/>
      <c r="E494" s="31"/>
      <c r="F494" s="31"/>
      <c r="G494" s="31"/>
      <c r="H494" s="31"/>
      <c r="I494" s="31"/>
      <c r="J494" s="31"/>
      <c r="K494" s="31"/>
      <c r="L494" s="31"/>
      <c r="M494" s="31"/>
      <c r="N494" s="31"/>
      <c r="O494" s="31"/>
      <c r="P494" s="31"/>
      <c r="Q494" s="31"/>
      <c r="R494" s="31"/>
      <c r="S494" s="31"/>
    </row>
    <row r="495" spans="1:19" x14ac:dyDescent="0.35">
      <c r="A495" s="31"/>
      <c r="B495" s="31"/>
      <c r="C495" s="31"/>
      <c r="D495" s="31"/>
      <c r="E495" s="31"/>
      <c r="F495" s="31"/>
      <c r="G495" s="31"/>
      <c r="H495" s="31"/>
      <c r="I495" s="31"/>
      <c r="J495" s="31"/>
      <c r="K495" s="31"/>
      <c r="L495" s="31"/>
      <c r="M495" s="31"/>
      <c r="N495" s="31"/>
      <c r="O495" s="31"/>
      <c r="P495" s="31"/>
      <c r="Q495" s="31"/>
      <c r="R495" s="31"/>
      <c r="S495" s="31"/>
    </row>
    <row r="496" spans="1:19" x14ac:dyDescent="0.35">
      <c r="A496" s="31"/>
      <c r="B496" s="31"/>
      <c r="C496" s="31"/>
      <c r="D496" s="31"/>
      <c r="E496" s="31"/>
      <c r="F496" s="31"/>
      <c r="G496" s="31"/>
      <c r="H496" s="31"/>
      <c r="I496" s="31"/>
      <c r="J496" s="31"/>
      <c r="K496" s="31"/>
      <c r="L496" s="31"/>
      <c r="M496" s="31"/>
      <c r="N496" s="31"/>
      <c r="O496" s="31"/>
      <c r="P496" s="31"/>
      <c r="Q496" s="31"/>
      <c r="R496" s="31"/>
      <c r="S496" s="31"/>
    </row>
    <row r="497" spans="1:19" x14ac:dyDescent="0.35">
      <c r="A497" s="31"/>
      <c r="B497" s="31"/>
      <c r="C497" s="31"/>
      <c r="D497" s="31"/>
      <c r="E497" s="31"/>
      <c r="F497" s="31"/>
      <c r="G497" s="31"/>
      <c r="H497" s="31"/>
      <c r="I497" s="31"/>
      <c r="J497" s="31"/>
      <c r="K497" s="31"/>
      <c r="L497" s="31"/>
      <c r="M497" s="31"/>
      <c r="N497" s="31"/>
      <c r="O497" s="31"/>
      <c r="P497" s="31"/>
      <c r="Q497" s="31"/>
      <c r="R497" s="31"/>
      <c r="S497" s="31"/>
    </row>
  </sheetData>
  <sheetProtection formatCells="0" formatColumns="0" formatRows="0" insertColumns="0" insertRows="0"/>
  <mergeCells count="511">
    <mergeCell ref="A4:B4"/>
    <mergeCell ref="C4:I4"/>
    <mergeCell ref="A6:B6"/>
    <mergeCell ref="C6:I6"/>
    <mergeCell ref="B468:F468"/>
    <mergeCell ref="A469:A480"/>
    <mergeCell ref="B469:F469"/>
    <mergeCell ref="B470:F470"/>
    <mergeCell ref="B471:F471"/>
    <mergeCell ref="B472:F472"/>
    <mergeCell ref="B473:F473"/>
    <mergeCell ref="B474:F474"/>
    <mergeCell ref="B475:F475"/>
    <mergeCell ref="B476:F476"/>
    <mergeCell ref="B477:F477"/>
    <mergeCell ref="B478:F478"/>
    <mergeCell ref="B479:F479"/>
    <mergeCell ref="B480:F480"/>
    <mergeCell ref="B455:F455"/>
    <mergeCell ref="A456:A467"/>
    <mergeCell ref="B456:F456"/>
    <mergeCell ref="B457:F457"/>
    <mergeCell ref="B458:F458"/>
    <mergeCell ref="B459:F459"/>
    <mergeCell ref="B460:F460"/>
    <mergeCell ref="B461:F461"/>
    <mergeCell ref="B462:F462"/>
    <mergeCell ref="B463:F463"/>
    <mergeCell ref="B464:F464"/>
    <mergeCell ref="B465:F465"/>
    <mergeCell ref="B466:F466"/>
    <mergeCell ref="B467:F467"/>
    <mergeCell ref="B442:F442"/>
    <mergeCell ref="A443:A454"/>
    <mergeCell ref="B443:F443"/>
    <mergeCell ref="B444:F444"/>
    <mergeCell ref="B445:F445"/>
    <mergeCell ref="B446:F446"/>
    <mergeCell ref="B447:F447"/>
    <mergeCell ref="B448:F448"/>
    <mergeCell ref="B449:F449"/>
    <mergeCell ref="B450:F450"/>
    <mergeCell ref="B451:F451"/>
    <mergeCell ref="B452:F452"/>
    <mergeCell ref="B453:F453"/>
    <mergeCell ref="B454:F454"/>
    <mergeCell ref="B429:F429"/>
    <mergeCell ref="A430:A441"/>
    <mergeCell ref="B430:F430"/>
    <mergeCell ref="B431:F431"/>
    <mergeCell ref="B432:F432"/>
    <mergeCell ref="B433:F433"/>
    <mergeCell ref="B434:F434"/>
    <mergeCell ref="B435:F435"/>
    <mergeCell ref="B436:F436"/>
    <mergeCell ref="B437:F437"/>
    <mergeCell ref="B438:F438"/>
    <mergeCell ref="B439:F439"/>
    <mergeCell ref="B440:F440"/>
    <mergeCell ref="B441:F441"/>
    <mergeCell ref="B416:F416"/>
    <mergeCell ref="A417:A428"/>
    <mergeCell ref="B417:F417"/>
    <mergeCell ref="B418:F418"/>
    <mergeCell ref="B419:F419"/>
    <mergeCell ref="B420:F420"/>
    <mergeCell ref="B421:F421"/>
    <mergeCell ref="B422:F422"/>
    <mergeCell ref="B423:F423"/>
    <mergeCell ref="B424:F424"/>
    <mergeCell ref="B425:F425"/>
    <mergeCell ref="B426:F426"/>
    <mergeCell ref="B427:F427"/>
    <mergeCell ref="B428:F428"/>
    <mergeCell ref="B403:F403"/>
    <mergeCell ref="A404:A415"/>
    <mergeCell ref="B404:F404"/>
    <mergeCell ref="B405:F405"/>
    <mergeCell ref="B406:F406"/>
    <mergeCell ref="B407:F407"/>
    <mergeCell ref="B408:F408"/>
    <mergeCell ref="B409:F409"/>
    <mergeCell ref="B410:F410"/>
    <mergeCell ref="B411:F411"/>
    <mergeCell ref="B412:F412"/>
    <mergeCell ref="B413:F413"/>
    <mergeCell ref="B414:F414"/>
    <mergeCell ref="B415:F415"/>
    <mergeCell ref="B390:F390"/>
    <mergeCell ref="A391:A402"/>
    <mergeCell ref="B391:F391"/>
    <mergeCell ref="B392:F392"/>
    <mergeCell ref="B393:F393"/>
    <mergeCell ref="B394:F394"/>
    <mergeCell ref="B395:F395"/>
    <mergeCell ref="B396:F396"/>
    <mergeCell ref="B397:F397"/>
    <mergeCell ref="B398:F398"/>
    <mergeCell ref="B399:F399"/>
    <mergeCell ref="B400:F400"/>
    <mergeCell ref="B401:F401"/>
    <mergeCell ref="B402:F402"/>
    <mergeCell ref="B377:F377"/>
    <mergeCell ref="A378:A389"/>
    <mergeCell ref="B378:F378"/>
    <mergeCell ref="B379:F379"/>
    <mergeCell ref="B380:F380"/>
    <mergeCell ref="B381:F381"/>
    <mergeCell ref="B382:F382"/>
    <mergeCell ref="B383:F383"/>
    <mergeCell ref="B384:F384"/>
    <mergeCell ref="B385:F385"/>
    <mergeCell ref="B386:F386"/>
    <mergeCell ref="B387:F387"/>
    <mergeCell ref="B388:F388"/>
    <mergeCell ref="B389:F389"/>
    <mergeCell ref="B364:F364"/>
    <mergeCell ref="A365:A376"/>
    <mergeCell ref="B365:F365"/>
    <mergeCell ref="B366:F366"/>
    <mergeCell ref="B367:F367"/>
    <mergeCell ref="B368:F368"/>
    <mergeCell ref="B369:F369"/>
    <mergeCell ref="B370:F370"/>
    <mergeCell ref="B371:F371"/>
    <mergeCell ref="B372:F372"/>
    <mergeCell ref="B373:F373"/>
    <mergeCell ref="B374:F374"/>
    <mergeCell ref="B375:F375"/>
    <mergeCell ref="B376:F376"/>
    <mergeCell ref="B351:F351"/>
    <mergeCell ref="A352:A363"/>
    <mergeCell ref="B352:F352"/>
    <mergeCell ref="B353:F353"/>
    <mergeCell ref="B354:F354"/>
    <mergeCell ref="B355:F355"/>
    <mergeCell ref="B356:F356"/>
    <mergeCell ref="B357:F357"/>
    <mergeCell ref="B358:F358"/>
    <mergeCell ref="B359:F359"/>
    <mergeCell ref="B360:F360"/>
    <mergeCell ref="B361:F361"/>
    <mergeCell ref="B362:F362"/>
    <mergeCell ref="B363:F363"/>
    <mergeCell ref="B338:F338"/>
    <mergeCell ref="A339:A350"/>
    <mergeCell ref="B339:F339"/>
    <mergeCell ref="B340:F340"/>
    <mergeCell ref="B341:F341"/>
    <mergeCell ref="B342:F342"/>
    <mergeCell ref="B343:F343"/>
    <mergeCell ref="B344:F344"/>
    <mergeCell ref="B345:F345"/>
    <mergeCell ref="B346:F346"/>
    <mergeCell ref="B347:F347"/>
    <mergeCell ref="B348:F348"/>
    <mergeCell ref="B349:F349"/>
    <mergeCell ref="B350:F350"/>
    <mergeCell ref="B325:F325"/>
    <mergeCell ref="A326:A337"/>
    <mergeCell ref="B326:F326"/>
    <mergeCell ref="B327:F327"/>
    <mergeCell ref="B328:F328"/>
    <mergeCell ref="B329:F329"/>
    <mergeCell ref="B330:F330"/>
    <mergeCell ref="B331:F331"/>
    <mergeCell ref="B332:F332"/>
    <mergeCell ref="B333:F333"/>
    <mergeCell ref="B334:F334"/>
    <mergeCell ref="B335:F335"/>
    <mergeCell ref="B336:F336"/>
    <mergeCell ref="B337:F337"/>
    <mergeCell ref="B310:F310"/>
    <mergeCell ref="A311:A322"/>
    <mergeCell ref="B311:F311"/>
    <mergeCell ref="B312:F312"/>
    <mergeCell ref="B313:F313"/>
    <mergeCell ref="B314:F314"/>
    <mergeCell ref="B315:F315"/>
    <mergeCell ref="B316:F316"/>
    <mergeCell ref="B317:F317"/>
    <mergeCell ref="B318:F318"/>
    <mergeCell ref="B319:F319"/>
    <mergeCell ref="B320:F320"/>
    <mergeCell ref="B321:F321"/>
    <mergeCell ref="B322:F322"/>
    <mergeCell ref="B297:F297"/>
    <mergeCell ref="A298:A309"/>
    <mergeCell ref="B298:F298"/>
    <mergeCell ref="B299:F299"/>
    <mergeCell ref="B300:F300"/>
    <mergeCell ref="B301:F301"/>
    <mergeCell ref="B302:F302"/>
    <mergeCell ref="B303:F303"/>
    <mergeCell ref="B304:F304"/>
    <mergeCell ref="B305:F305"/>
    <mergeCell ref="B306:F306"/>
    <mergeCell ref="B307:F307"/>
    <mergeCell ref="B308:F308"/>
    <mergeCell ref="B309:F309"/>
    <mergeCell ref="B284:F284"/>
    <mergeCell ref="A285:A296"/>
    <mergeCell ref="B285:F285"/>
    <mergeCell ref="B286:F286"/>
    <mergeCell ref="B287:F287"/>
    <mergeCell ref="B288:F288"/>
    <mergeCell ref="B289:F289"/>
    <mergeCell ref="B290:F290"/>
    <mergeCell ref="B291:F291"/>
    <mergeCell ref="B292:F292"/>
    <mergeCell ref="B293:F293"/>
    <mergeCell ref="B294:F294"/>
    <mergeCell ref="B295:F295"/>
    <mergeCell ref="B296:F296"/>
    <mergeCell ref="B271:F271"/>
    <mergeCell ref="A272:A283"/>
    <mergeCell ref="B272:F272"/>
    <mergeCell ref="B273:F273"/>
    <mergeCell ref="B274:F274"/>
    <mergeCell ref="B275:F275"/>
    <mergeCell ref="B276:F276"/>
    <mergeCell ref="B277:F277"/>
    <mergeCell ref="B278:F278"/>
    <mergeCell ref="B279:F279"/>
    <mergeCell ref="B280:F280"/>
    <mergeCell ref="B281:F281"/>
    <mergeCell ref="B282:F282"/>
    <mergeCell ref="B283:F283"/>
    <mergeCell ref="B258:F258"/>
    <mergeCell ref="A259:A270"/>
    <mergeCell ref="B259:F259"/>
    <mergeCell ref="B260:F260"/>
    <mergeCell ref="B261:F261"/>
    <mergeCell ref="B262:F262"/>
    <mergeCell ref="B263:F263"/>
    <mergeCell ref="B264:F264"/>
    <mergeCell ref="B265:F265"/>
    <mergeCell ref="B266:F266"/>
    <mergeCell ref="B267:F267"/>
    <mergeCell ref="B268:F268"/>
    <mergeCell ref="B269:F269"/>
    <mergeCell ref="B270:F270"/>
    <mergeCell ref="B245:F245"/>
    <mergeCell ref="A246:A257"/>
    <mergeCell ref="B246:F246"/>
    <mergeCell ref="B247:F247"/>
    <mergeCell ref="B248:F248"/>
    <mergeCell ref="B249:F249"/>
    <mergeCell ref="B250:F250"/>
    <mergeCell ref="B251:F251"/>
    <mergeCell ref="B252:F252"/>
    <mergeCell ref="B253:F253"/>
    <mergeCell ref="B254:F254"/>
    <mergeCell ref="B255:F255"/>
    <mergeCell ref="B256:F256"/>
    <mergeCell ref="B257:F257"/>
    <mergeCell ref="B232:F232"/>
    <mergeCell ref="A233:A244"/>
    <mergeCell ref="B233:F233"/>
    <mergeCell ref="B234:F234"/>
    <mergeCell ref="B235:F235"/>
    <mergeCell ref="B236:F236"/>
    <mergeCell ref="B237:F237"/>
    <mergeCell ref="B238:F238"/>
    <mergeCell ref="B239:F239"/>
    <mergeCell ref="B240:F240"/>
    <mergeCell ref="B241:F241"/>
    <mergeCell ref="B242:F242"/>
    <mergeCell ref="B243:F243"/>
    <mergeCell ref="B244:F244"/>
    <mergeCell ref="B219:F219"/>
    <mergeCell ref="A220:A231"/>
    <mergeCell ref="B220:F220"/>
    <mergeCell ref="B221:F221"/>
    <mergeCell ref="B222:F222"/>
    <mergeCell ref="B223:F223"/>
    <mergeCell ref="B224:F224"/>
    <mergeCell ref="B225:F225"/>
    <mergeCell ref="B226:F226"/>
    <mergeCell ref="B227:F227"/>
    <mergeCell ref="B228:F228"/>
    <mergeCell ref="B229:F229"/>
    <mergeCell ref="B230:F230"/>
    <mergeCell ref="B231:F231"/>
    <mergeCell ref="B206:F206"/>
    <mergeCell ref="A207:A218"/>
    <mergeCell ref="B207:F207"/>
    <mergeCell ref="B208:F208"/>
    <mergeCell ref="B209:F209"/>
    <mergeCell ref="B210:F210"/>
    <mergeCell ref="B211:F211"/>
    <mergeCell ref="B212:F212"/>
    <mergeCell ref="B213:F213"/>
    <mergeCell ref="B214:F214"/>
    <mergeCell ref="B215:F215"/>
    <mergeCell ref="B216:F216"/>
    <mergeCell ref="B217:F217"/>
    <mergeCell ref="B218:F218"/>
    <mergeCell ref="A181:A192"/>
    <mergeCell ref="B192:F192"/>
    <mergeCell ref="B193:F193"/>
    <mergeCell ref="A194:A205"/>
    <mergeCell ref="B194:F194"/>
    <mergeCell ref="B195:F195"/>
    <mergeCell ref="B196:F196"/>
    <mergeCell ref="B197:F197"/>
    <mergeCell ref="B198:F198"/>
    <mergeCell ref="B199:F199"/>
    <mergeCell ref="B200:F200"/>
    <mergeCell ref="B201:F201"/>
    <mergeCell ref="B202:F202"/>
    <mergeCell ref="B203:F203"/>
    <mergeCell ref="B204:F204"/>
    <mergeCell ref="B205:F205"/>
    <mergeCell ref="B191:F191"/>
    <mergeCell ref="B167:F167"/>
    <mergeCell ref="A168:A179"/>
    <mergeCell ref="B168:F168"/>
    <mergeCell ref="B178:F178"/>
    <mergeCell ref="B179:F179"/>
    <mergeCell ref="A153:A164"/>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73:F173"/>
    <mergeCell ref="A140:A151"/>
    <mergeCell ref="B140:F140"/>
    <mergeCell ref="B141:F141"/>
    <mergeCell ref="B142:F142"/>
    <mergeCell ref="B143:F143"/>
    <mergeCell ref="B144:F144"/>
    <mergeCell ref="B145:F145"/>
    <mergeCell ref="B146:F146"/>
    <mergeCell ref="B147:F147"/>
    <mergeCell ref="B148:F148"/>
    <mergeCell ref="B149:F149"/>
    <mergeCell ref="B150:F150"/>
    <mergeCell ref="B151:F151"/>
    <mergeCell ref="A127:A138"/>
    <mergeCell ref="B127:F127"/>
    <mergeCell ref="B128:F128"/>
    <mergeCell ref="B129:F129"/>
    <mergeCell ref="B130:F130"/>
    <mergeCell ref="B131:F131"/>
    <mergeCell ref="B132:F132"/>
    <mergeCell ref="B133:F133"/>
    <mergeCell ref="B134:F134"/>
    <mergeCell ref="B135:F135"/>
    <mergeCell ref="B136:F136"/>
    <mergeCell ref="B137:F137"/>
    <mergeCell ref="B138:F138"/>
    <mergeCell ref="A114:A125"/>
    <mergeCell ref="B114:F114"/>
    <mergeCell ref="B115:F115"/>
    <mergeCell ref="B116:F116"/>
    <mergeCell ref="B117:F117"/>
    <mergeCell ref="B118:F118"/>
    <mergeCell ref="B119:F119"/>
    <mergeCell ref="B120:F120"/>
    <mergeCell ref="B121:F121"/>
    <mergeCell ref="B122:F122"/>
    <mergeCell ref="B123:F123"/>
    <mergeCell ref="B124:F124"/>
    <mergeCell ref="B125:F125"/>
    <mergeCell ref="A101:A112"/>
    <mergeCell ref="B101:F101"/>
    <mergeCell ref="B102:F102"/>
    <mergeCell ref="B103:F103"/>
    <mergeCell ref="B104:F104"/>
    <mergeCell ref="B105:F105"/>
    <mergeCell ref="B106:F106"/>
    <mergeCell ref="B107:F107"/>
    <mergeCell ref="B108:F108"/>
    <mergeCell ref="B109:F109"/>
    <mergeCell ref="B110:F110"/>
    <mergeCell ref="B111:F111"/>
    <mergeCell ref="B112:F112"/>
    <mergeCell ref="A88:A99"/>
    <mergeCell ref="B88:F88"/>
    <mergeCell ref="B89:F89"/>
    <mergeCell ref="B90:F90"/>
    <mergeCell ref="B91:F91"/>
    <mergeCell ref="B92:F92"/>
    <mergeCell ref="B93:F93"/>
    <mergeCell ref="B94:F94"/>
    <mergeCell ref="B95:F95"/>
    <mergeCell ref="B96:F96"/>
    <mergeCell ref="B97:F97"/>
    <mergeCell ref="B98:F98"/>
    <mergeCell ref="B99:F99"/>
    <mergeCell ref="A75:A86"/>
    <mergeCell ref="B75:F75"/>
    <mergeCell ref="B76:F76"/>
    <mergeCell ref="B77:F77"/>
    <mergeCell ref="B78:F78"/>
    <mergeCell ref="B79:F79"/>
    <mergeCell ref="B80:F80"/>
    <mergeCell ref="B81:F81"/>
    <mergeCell ref="B82:F82"/>
    <mergeCell ref="B83:F83"/>
    <mergeCell ref="B84:F84"/>
    <mergeCell ref="B85:F85"/>
    <mergeCell ref="B86:F86"/>
    <mergeCell ref="A62:A73"/>
    <mergeCell ref="B62:F62"/>
    <mergeCell ref="B63:F63"/>
    <mergeCell ref="B64:F64"/>
    <mergeCell ref="B65:F65"/>
    <mergeCell ref="B66:F66"/>
    <mergeCell ref="B67:F67"/>
    <mergeCell ref="B68:F68"/>
    <mergeCell ref="B69:F69"/>
    <mergeCell ref="B70:F70"/>
    <mergeCell ref="B71:F71"/>
    <mergeCell ref="B72:F72"/>
    <mergeCell ref="B73:F73"/>
    <mergeCell ref="A49:A60"/>
    <mergeCell ref="B49:F49"/>
    <mergeCell ref="B50:F50"/>
    <mergeCell ref="B51:F51"/>
    <mergeCell ref="B52:F52"/>
    <mergeCell ref="B53:F53"/>
    <mergeCell ref="B54:F54"/>
    <mergeCell ref="B55:F55"/>
    <mergeCell ref="B56:F56"/>
    <mergeCell ref="B57:F57"/>
    <mergeCell ref="B58:F58"/>
    <mergeCell ref="B59:F59"/>
    <mergeCell ref="B60:F60"/>
    <mergeCell ref="B32:F32"/>
    <mergeCell ref="B33:F33"/>
    <mergeCell ref="B34:F34"/>
    <mergeCell ref="A36:A47"/>
    <mergeCell ref="B36:F36"/>
    <mergeCell ref="B37:F37"/>
    <mergeCell ref="B38:F38"/>
    <mergeCell ref="B39:F39"/>
    <mergeCell ref="B40:F40"/>
    <mergeCell ref="B41:F41"/>
    <mergeCell ref="B42:F42"/>
    <mergeCell ref="B43:F43"/>
    <mergeCell ref="B44:F44"/>
    <mergeCell ref="B45:F45"/>
    <mergeCell ref="B46:F46"/>
    <mergeCell ref="B47:F47"/>
    <mergeCell ref="B23:F23"/>
    <mergeCell ref="B24:F24"/>
    <mergeCell ref="B25:F25"/>
    <mergeCell ref="B26:F26"/>
    <mergeCell ref="B27:F27"/>
    <mergeCell ref="B28:F28"/>
    <mergeCell ref="B29:F29"/>
    <mergeCell ref="B30:F30"/>
    <mergeCell ref="B31:F31"/>
    <mergeCell ref="B113:F113"/>
    <mergeCell ref="B126:F126"/>
    <mergeCell ref="A2:R2"/>
    <mergeCell ref="B9:F9"/>
    <mergeCell ref="B22:F22"/>
    <mergeCell ref="B35:F35"/>
    <mergeCell ref="B48:F48"/>
    <mergeCell ref="B61:F61"/>
    <mergeCell ref="B74:F74"/>
    <mergeCell ref="B87:F87"/>
    <mergeCell ref="A10:A21"/>
    <mergeCell ref="B10:F10"/>
    <mergeCell ref="B11:F11"/>
    <mergeCell ref="B17:F17"/>
    <mergeCell ref="B18:F18"/>
    <mergeCell ref="B19:F19"/>
    <mergeCell ref="B20:F20"/>
    <mergeCell ref="B21:F21"/>
    <mergeCell ref="B12:F12"/>
    <mergeCell ref="B13:F13"/>
    <mergeCell ref="B14:F14"/>
    <mergeCell ref="B15:F15"/>
    <mergeCell ref="B16:F16"/>
    <mergeCell ref="A23:A34"/>
    <mergeCell ref="A1:R1"/>
    <mergeCell ref="A3:R3"/>
    <mergeCell ref="B186:F186"/>
    <mergeCell ref="B187:F187"/>
    <mergeCell ref="B188:F188"/>
    <mergeCell ref="B189:F189"/>
    <mergeCell ref="B190:F190"/>
    <mergeCell ref="B181:F181"/>
    <mergeCell ref="B182:F182"/>
    <mergeCell ref="B183:F183"/>
    <mergeCell ref="B184:F184"/>
    <mergeCell ref="B185:F185"/>
    <mergeCell ref="B174:F174"/>
    <mergeCell ref="B175:F175"/>
    <mergeCell ref="B176:F176"/>
    <mergeCell ref="B139:F139"/>
    <mergeCell ref="B152:F152"/>
    <mergeCell ref="B177:F177"/>
    <mergeCell ref="B180:F180"/>
    <mergeCell ref="B169:F169"/>
    <mergeCell ref="B170:F170"/>
    <mergeCell ref="B171:F171"/>
    <mergeCell ref="B172:F172"/>
    <mergeCell ref="B100:F100"/>
  </mergeCells>
  <phoneticPr fontId="12" type="noConversion"/>
  <pageMargins left="0.7" right="0.7" top="0.75" bottom="0.75" header="0.3" footer="0.3"/>
  <pageSetup paperSize="9" scale="96" firstPageNumber="7"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B8E6F-7C32-49A2-A318-AC552DA1C701}">
  <sheetPr codeName="Sheet6">
    <tabColor rgb="FF542E91"/>
    <outlinePr summaryBelow="0"/>
    <pageSetUpPr fitToPage="1"/>
  </sheetPr>
  <dimension ref="A1:EG165"/>
  <sheetViews>
    <sheetView showGridLines="0" zoomScale="75" zoomScaleNormal="75" workbookViewId="0">
      <selection activeCell="M4" sqref="M4"/>
    </sheetView>
  </sheetViews>
  <sheetFormatPr defaultColWidth="8.54296875" defaultRowHeight="14.5" x14ac:dyDescent="0.35"/>
  <cols>
    <col min="1" max="1" width="2.54296875" customWidth="1"/>
    <col min="2" max="2" width="7.453125" customWidth="1"/>
    <col min="3" max="3" width="12.7265625" customWidth="1"/>
    <col min="4" max="4" width="14.26953125" customWidth="1"/>
    <col min="5" max="5" width="11.453125" customWidth="1"/>
    <col min="6" max="6" width="15.54296875" customWidth="1"/>
    <col min="7" max="7" width="12.54296875" customWidth="1"/>
    <col min="8" max="8" width="13.54296875" customWidth="1"/>
    <col min="9" max="9" width="12.453125" customWidth="1"/>
    <col min="10" max="10" width="14.453125" customWidth="1"/>
    <col min="11" max="11" width="13.453125" customWidth="1"/>
    <col min="12" max="12" width="2.54296875" customWidth="1"/>
    <col min="13" max="13" width="0.54296875" customWidth="1"/>
    <col min="14" max="17" width="8.54296875" customWidth="1"/>
    <col min="18" max="18" width="6.54296875" customWidth="1"/>
    <col min="19" max="23" width="8.54296875" customWidth="1"/>
    <col min="24" max="24" width="8.54296875" hidden="1" customWidth="1"/>
    <col min="25" max="25" width="3.54296875" style="56" hidden="1" customWidth="1"/>
    <col min="26" max="28" width="12.54296875" style="202" hidden="1" customWidth="1"/>
    <col min="29" max="29" width="8.54296875" style="203" hidden="1" customWidth="1"/>
    <col min="30" max="30" width="33.453125" style="202" hidden="1" customWidth="1"/>
    <col min="31" max="31" width="15.54296875" style="202" hidden="1" customWidth="1"/>
    <col min="32" max="32" width="14.453125" style="204" hidden="1" customWidth="1"/>
    <col min="33" max="33" width="12.54296875" style="205" hidden="1" customWidth="1"/>
    <col min="34" max="34" width="15.54296875" style="206" hidden="1" customWidth="1"/>
    <col min="35" max="35" width="15.54296875" style="207" hidden="1" customWidth="1"/>
    <col min="36" max="36" width="17.453125" style="202" hidden="1" customWidth="1"/>
    <col min="37" max="38" width="8.54296875" style="202" hidden="1" customWidth="1"/>
    <col min="39" max="39" width="33.453125" style="202" hidden="1" customWidth="1"/>
    <col min="40" max="40" width="15.54296875" style="202" hidden="1" customWidth="1"/>
    <col min="41" max="41" width="14.453125" style="204" hidden="1" customWidth="1"/>
    <col min="42" max="42" width="12.54296875" style="205" hidden="1" customWidth="1"/>
    <col min="43" max="43" width="15.54296875" style="206" hidden="1" customWidth="1"/>
    <col min="44" max="44" width="15.54296875" style="207" hidden="1" customWidth="1"/>
    <col min="45" max="45" width="17.453125" style="202" hidden="1" customWidth="1"/>
    <col min="46" max="47" width="8.54296875" style="202" hidden="1" customWidth="1"/>
    <col min="48" max="48" width="33.453125" style="202" hidden="1" customWidth="1"/>
    <col min="49" max="49" width="15.54296875" style="202" hidden="1" customWidth="1"/>
    <col min="50" max="50" width="14.453125" style="204" hidden="1" customWidth="1"/>
    <col min="51" max="51" width="12.54296875" style="205" hidden="1" customWidth="1"/>
    <col min="52" max="52" width="15.54296875" style="206" hidden="1" customWidth="1"/>
    <col min="53" max="53" width="15.54296875" style="207" hidden="1" customWidth="1"/>
    <col min="54" max="54" width="17.453125" style="202" hidden="1" customWidth="1"/>
    <col min="55" max="55" width="8.54296875" style="202" hidden="1" customWidth="1"/>
    <col min="56" max="56" width="8.54296875" style="56" hidden="1" customWidth="1"/>
    <col min="57" max="57" width="33.453125" style="202" hidden="1" customWidth="1"/>
    <col min="58" max="58" width="15.54296875" style="202" hidden="1" customWidth="1"/>
    <col min="59" max="59" width="14.453125" style="204" hidden="1" customWidth="1"/>
    <col min="60" max="60" width="12.54296875" style="205" hidden="1" customWidth="1"/>
    <col min="61" max="61" width="15.54296875" style="206" hidden="1" customWidth="1"/>
    <col min="62" max="62" width="15.54296875" style="207" hidden="1" customWidth="1"/>
    <col min="63" max="63" width="17.453125" style="202" hidden="1" customWidth="1"/>
    <col min="64" max="64" width="4.54296875" style="56" hidden="1" customWidth="1"/>
    <col min="65" max="65" width="6.453125" style="56" hidden="1" customWidth="1"/>
    <col min="66" max="66" width="33.453125" style="202" hidden="1" customWidth="1"/>
    <col min="67" max="67" width="15.54296875" style="202" hidden="1" customWidth="1"/>
    <col min="68" max="68" width="14.453125" style="204" hidden="1" customWidth="1"/>
    <col min="69" max="69" width="12.54296875" style="205" hidden="1" customWidth="1"/>
    <col min="70" max="70" width="15.54296875" style="206" hidden="1" customWidth="1"/>
    <col min="71" max="71" width="15.54296875" style="207" hidden="1" customWidth="1"/>
    <col min="72" max="72" width="17.453125" style="202" hidden="1" customWidth="1"/>
    <col min="73" max="74" width="8.54296875" style="202" hidden="1" customWidth="1"/>
    <col min="75" max="75" width="33.453125" style="202" hidden="1" customWidth="1"/>
    <col min="76" max="76" width="15.54296875" style="202" hidden="1" customWidth="1"/>
    <col min="77" max="77" width="14.453125" style="204" hidden="1" customWidth="1"/>
    <col min="78" max="78" width="12.54296875" style="205" hidden="1" customWidth="1"/>
    <col min="79" max="79" width="15.54296875" style="206" hidden="1" customWidth="1"/>
    <col min="80" max="80" width="15.54296875" style="207" hidden="1" customWidth="1"/>
    <col min="81" max="81" width="17.453125" style="202" hidden="1" customWidth="1"/>
    <col min="82" max="83" width="8.54296875" style="202" hidden="1" customWidth="1"/>
    <col min="84" max="84" width="33.453125" style="202" hidden="1" customWidth="1"/>
    <col min="85" max="85" width="15.54296875" style="202" hidden="1" customWidth="1"/>
    <col min="86" max="86" width="14.453125" style="204" hidden="1" customWidth="1"/>
    <col min="87" max="87" width="12.54296875" style="205" hidden="1" customWidth="1"/>
    <col min="88" max="88" width="15.54296875" style="206" hidden="1" customWidth="1"/>
    <col min="89" max="89" width="15.54296875" style="207" hidden="1" customWidth="1"/>
    <col min="90" max="90" width="17.453125" style="202" hidden="1" customWidth="1"/>
    <col min="91" max="91" width="8.54296875" style="202" hidden="1" customWidth="1"/>
    <col min="92" max="92" width="8.54296875" style="56" hidden="1" customWidth="1"/>
    <col min="93" max="93" width="33.453125" style="202" hidden="1" customWidth="1"/>
    <col min="94" max="94" width="15.54296875" style="202" hidden="1" customWidth="1"/>
    <col min="95" max="95" width="14.453125" style="204" hidden="1" customWidth="1"/>
    <col min="96" max="96" width="12.54296875" style="205" hidden="1" customWidth="1"/>
    <col min="97" max="97" width="15.54296875" style="206" hidden="1" customWidth="1"/>
    <col min="98" max="98" width="15.54296875" style="207" hidden="1" customWidth="1"/>
    <col min="99" max="99" width="17.453125" style="202" hidden="1" customWidth="1"/>
    <col min="100" max="100" width="4.54296875" style="56" hidden="1" customWidth="1"/>
    <col min="101" max="101" width="5.54296875" style="56" hidden="1" customWidth="1"/>
    <col min="102" max="102" width="33.453125" style="202" hidden="1" customWidth="1"/>
    <col min="103" max="103" width="15.54296875" style="202" hidden="1" customWidth="1"/>
    <col min="104" max="104" width="14.453125" style="204" hidden="1" customWidth="1"/>
    <col min="105" max="105" width="12.54296875" style="205" hidden="1" customWidth="1"/>
    <col min="106" max="106" width="15.54296875" style="206" hidden="1" customWidth="1"/>
    <col min="107" max="107" width="15.54296875" style="207" hidden="1" customWidth="1"/>
    <col min="108" max="108" width="17.453125" style="202" hidden="1" customWidth="1"/>
    <col min="109" max="110" width="8.54296875" style="202" hidden="1" customWidth="1"/>
    <col min="111" max="111" width="33.453125" style="202" hidden="1" customWidth="1"/>
    <col min="112" max="112" width="15.54296875" style="202" hidden="1" customWidth="1"/>
    <col min="113" max="113" width="14.453125" style="204" hidden="1" customWidth="1"/>
    <col min="114" max="114" width="12.54296875" style="205" hidden="1" customWidth="1"/>
    <col min="115" max="115" width="15.54296875" style="206" hidden="1" customWidth="1"/>
    <col min="116" max="116" width="15.54296875" style="207" hidden="1" customWidth="1"/>
    <col min="117" max="117" width="17.453125" style="202" hidden="1" customWidth="1"/>
    <col min="118" max="119" width="8.54296875" style="202" hidden="1" customWidth="1"/>
    <col min="120" max="120" width="33.453125" style="202" hidden="1" customWidth="1"/>
    <col min="121" max="121" width="15.54296875" style="202" hidden="1" customWidth="1"/>
    <col min="122" max="122" width="14.453125" style="204" hidden="1" customWidth="1"/>
    <col min="123" max="123" width="12.54296875" style="205" hidden="1" customWidth="1"/>
    <col min="124" max="124" width="15.54296875" style="206" hidden="1" customWidth="1"/>
    <col min="125" max="125" width="15.54296875" style="207" hidden="1" customWidth="1"/>
    <col min="126" max="126" width="17.453125" style="202" hidden="1" customWidth="1"/>
    <col min="127" max="127" width="8.54296875" style="202" hidden="1" customWidth="1"/>
    <col min="128" max="128" width="8.54296875" style="56" hidden="1" customWidth="1"/>
    <col min="129" max="129" width="33.453125" style="202" hidden="1" customWidth="1"/>
    <col min="130" max="130" width="15.54296875" style="202" hidden="1" customWidth="1"/>
    <col min="131" max="131" width="14.453125" style="204" hidden="1" customWidth="1"/>
    <col min="132" max="132" width="12.54296875" style="205" hidden="1" customWidth="1"/>
    <col min="133" max="133" width="15.54296875" style="206" hidden="1" customWidth="1"/>
    <col min="134" max="134" width="15.54296875" style="207" hidden="1" customWidth="1"/>
    <col min="135" max="135" width="0.453125" style="202" hidden="1" customWidth="1"/>
    <col min="136" max="136" width="4.54296875" style="56" hidden="1" customWidth="1"/>
    <col min="137" max="137" width="0" style="56" hidden="1" customWidth="1"/>
  </cols>
  <sheetData>
    <row r="1" spans="1:137" ht="20" x14ac:dyDescent="0.4">
      <c r="A1" s="542" t="s">
        <v>137</v>
      </c>
      <c r="B1" s="542"/>
      <c r="C1" s="542"/>
      <c r="D1" s="542"/>
      <c r="E1" s="542"/>
      <c r="F1" s="542"/>
      <c r="G1" s="542"/>
      <c r="H1" s="542"/>
      <c r="I1" s="542"/>
      <c r="J1" s="542"/>
      <c r="K1" s="542"/>
      <c r="L1" s="542"/>
      <c r="M1" s="542"/>
      <c r="X1" s="36"/>
      <c r="EG1" s="208"/>
    </row>
    <row r="2" spans="1:137" ht="20" x14ac:dyDescent="0.35">
      <c r="A2" s="519" t="s">
        <v>138</v>
      </c>
      <c r="B2" s="501"/>
      <c r="C2" s="501"/>
      <c r="D2" s="501"/>
      <c r="E2" s="501"/>
      <c r="F2" s="501"/>
      <c r="G2" s="501"/>
      <c r="H2" s="501"/>
      <c r="I2" s="501"/>
      <c r="J2" s="501"/>
      <c r="K2" s="501"/>
      <c r="L2" s="501"/>
      <c r="M2" s="56"/>
    </row>
    <row r="3" spans="1:137" x14ac:dyDescent="0.35">
      <c r="A3" s="56"/>
      <c r="B3" s="56"/>
      <c r="C3" s="56"/>
      <c r="D3" s="56"/>
      <c r="E3" s="56"/>
      <c r="F3" s="56"/>
      <c r="G3" s="56"/>
      <c r="H3" s="56"/>
      <c r="I3" s="56"/>
      <c r="J3" s="56"/>
      <c r="K3" s="56"/>
      <c r="L3" s="56"/>
      <c r="M3" s="56"/>
      <c r="Z3" s="209"/>
      <c r="AA3" s="209"/>
      <c r="AB3" s="203"/>
      <c r="AD3" s="203"/>
      <c r="AE3" s="203"/>
      <c r="AF3" s="210"/>
      <c r="AG3" s="203"/>
      <c r="AH3" s="211"/>
      <c r="AI3" s="210"/>
      <c r="AJ3" s="203"/>
      <c r="AM3" s="203"/>
      <c r="AN3" s="203"/>
      <c r="AO3" s="210"/>
      <c r="AP3" s="203"/>
      <c r="AQ3" s="211"/>
      <c r="AR3" s="210"/>
      <c r="AS3" s="203"/>
      <c r="AV3" s="203"/>
      <c r="AW3" s="203"/>
      <c r="AX3" s="210"/>
      <c r="AY3" s="203"/>
      <c r="AZ3" s="211"/>
      <c r="BA3" s="210"/>
      <c r="BB3" s="203"/>
      <c r="BE3" s="203"/>
      <c r="BF3" s="203"/>
      <c r="BG3" s="210"/>
      <c r="BH3" s="203"/>
      <c r="BI3" s="211"/>
      <c r="BJ3" s="210"/>
      <c r="BK3" s="203"/>
      <c r="BN3" s="203"/>
      <c r="BO3" s="203"/>
      <c r="BP3" s="210"/>
      <c r="BQ3" s="203"/>
      <c r="BR3" s="211"/>
      <c r="BS3" s="210"/>
      <c r="BT3" s="203"/>
      <c r="BW3" s="203"/>
      <c r="BX3" s="203"/>
      <c r="BY3" s="210"/>
      <c r="BZ3" s="203"/>
      <c r="CA3" s="211"/>
      <c r="CB3" s="210"/>
      <c r="CC3" s="203"/>
      <c r="CF3" s="203"/>
      <c r="CG3" s="203"/>
      <c r="CH3" s="210"/>
      <c r="CI3" s="203"/>
      <c r="CJ3" s="211"/>
      <c r="CK3" s="210"/>
      <c r="CL3" s="203"/>
      <c r="CO3" s="203"/>
      <c r="CP3" s="203"/>
      <c r="CQ3" s="210"/>
      <c r="CR3" s="203"/>
      <c r="CS3" s="211"/>
      <c r="CT3" s="210"/>
      <c r="CU3" s="203"/>
      <c r="CX3" s="203"/>
      <c r="CY3" s="203"/>
      <c r="CZ3" s="210"/>
      <c r="DA3" s="203"/>
      <c r="DB3" s="211"/>
      <c r="DC3" s="210"/>
      <c r="DD3" s="203"/>
      <c r="DG3" s="203"/>
      <c r="DH3" s="203"/>
      <c r="DI3" s="210"/>
      <c r="DJ3" s="203"/>
      <c r="DK3" s="211"/>
      <c r="DL3" s="210"/>
      <c r="DM3" s="203"/>
      <c r="DP3" s="203"/>
      <c r="DQ3" s="203"/>
      <c r="DR3" s="210"/>
      <c r="DS3" s="203"/>
      <c r="DT3" s="211"/>
      <c r="DU3" s="210"/>
      <c r="DV3" s="203"/>
      <c r="DY3" s="203"/>
      <c r="DZ3" s="203"/>
      <c r="EA3" s="210"/>
      <c r="EB3" s="203"/>
      <c r="EC3" s="211"/>
      <c r="ED3" s="210"/>
      <c r="EE3" s="203"/>
    </row>
    <row r="4" spans="1:137" ht="14.9" customHeight="1" x14ac:dyDescent="0.35">
      <c r="A4" s="69"/>
      <c r="B4" s="70"/>
      <c r="C4" s="70"/>
      <c r="D4" s="70"/>
      <c r="E4" s="70"/>
      <c r="F4" s="70"/>
      <c r="G4" s="70"/>
      <c r="H4" s="70"/>
      <c r="I4" s="70"/>
      <c r="J4" s="70"/>
      <c r="K4" s="70"/>
      <c r="L4" s="71"/>
      <c r="M4" s="56"/>
      <c r="Z4" s="209"/>
      <c r="AA4" s="209"/>
      <c r="AB4" s="203"/>
      <c r="AD4" s="203"/>
      <c r="AE4" s="203"/>
      <c r="AF4" s="210"/>
      <c r="AG4" s="203"/>
      <c r="AH4" s="211"/>
      <c r="AI4" s="210"/>
      <c r="AJ4" s="203"/>
      <c r="AM4" s="203"/>
      <c r="AN4" s="203"/>
      <c r="AO4" s="210"/>
      <c r="AP4" s="203"/>
      <c r="AQ4" s="211"/>
      <c r="AR4" s="210"/>
      <c r="AS4" s="203"/>
      <c r="AV4" s="203"/>
      <c r="AW4" s="203"/>
      <c r="AX4" s="210"/>
      <c r="AY4" s="203"/>
      <c r="AZ4" s="211"/>
      <c r="BA4" s="210"/>
      <c r="BB4" s="203"/>
      <c r="BE4" s="203"/>
      <c r="BF4" s="203"/>
      <c r="BG4" s="210"/>
      <c r="BH4" s="203"/>
      <c r="BI4" s="211"/>
      <c r="BJ4" s="210"/>
      <c r="BK4" s="203"/>
      <c r="BN4" s="203"/>
      <c r="BO4" s="203"/>
      <c r="BP4" s="210"/>
      <c r="BQ4" s="203"/>
      <c r="BR4" s="211"/>
      <c r="BS4" s="210"/>
      <c r="BT4" s="203"/>
      <c r="BW4" s="203"/>
      <c r="BX4" s="203"/>
      <c r="BY4" s="210"/>
      <c r="BZ4" s="203"/>
      <c r="CA4" s="211"/>
      <c r="CB4" s="210"/>
      <c r="CC4" s="203"/>
      <c r="CF4" s="203"/>
      <c r="CG4" s="203"/>
      <c r="CH4" s="210"/>
      <c r="CI4" s="203"/>
      <c r="CJ4" s="211"/>
      <c r="CK4" s="210"/>
      <c r="CL4" s="203"/>
      <c r="CO4" s="203"/>
      <c r="CP4" s="203"/>
      <c r="CQ4" s="210"/>
      <c r="CR4" s="203"/>
      <c r="CS4" s="211"/>
      <c r="CT4" s="210"/>
      <c r="CU4" s="203"/>
      <c r="CX4" s="203"/>
      <c r="CY4" s="203"/>
      <c r="CZ4" s="210"/>
      <c r="DA4" s="203"/>
      <c r="DB4" s="211"/>
      <c r="DC4" s="210"/>
      <c r="DD4" s="203"/>
      <c r="DG4" s="203"/>
      <c r="DH4" s="203"/>
      <c r="DI4" s="210"/>
      <c r="DJ4" s="203"/>
      <c r="DK4" s="211"/>
      <c r="DL4" s="210"/>
      <c r="DM4" s="203"/>
      <c r="DP4" s="203"/>
      <c r="DQ4" s="203"/>
      <c r="DR4" s="210"/>
      <c r="DS4" s="203"/>
      <c r="DT4" s="211"/>
      <c r="DU4" s="210"/>
      <c r="DV4" s="203"/>
      <c r="DY4" s="203"/>
      <c r="DZ4" s="203"/>
      <c r="EA4" s="210"/>
      <c r="EB4" s="203"/>
      <c r="EC4" s="211"/>
      <c r="ED4" s="210"/>
      <c r="EE4" s="203"/>
    </row>
    <row r="5" spans="1:137" s="33" customFormat="1" ht="17.5" x14ac:dyDescent="0.35">
      <c r="A5" s="72"/>
      <c r="B5" s="609" t="s">
        <v>134</v>
      </c>
      <c r="C5" s="610"/>
      <c r="D5" s="607">
        <f>IDF!B8</f>
        <v>0</v>
      </c>
      <c r="E5" s="607"/>
      <c r="F5" s="607"/>
      <c r="G5" s="607"/>
      <c r="H5" s="607"/>
      <c r="I5" s="607"/>
      <c r="J5" s="607"/>
      <c r="K5" s="608"/>
      <c r="L5" s="73"/>
      <c r="M5" s="74"/>
      <c r="Y5" s="74"/>
      <c r="Z5" s="212"/>
      <c r="AA5" s="212" t="s">
        <v>139</v>
      </c>
      <c r="AB5" s="213"/>
      <c r="AC5" s="214"/>
      <c r="AD5" s="212" t="s">
        <v>140</v>
      </c>
      <c r="AE5" s="215">
        <f>AB5</f>
        <v>0</v>
      </c>
      <c r="AF5" s="216">
        <v>1</v>
      </c>
      <c r="AG5" s="212" t="s">
        <v>141</v>
      </c>
      <c r="AH5" s="217" t="s">
        <v>142</v>
      </c>
      <c r="AI5" s="215"/>
      <c r="AJ5" s="213"/>
      <c r="AK5" s="218"/>
      <c r="AL5" s="218"/>
      <c r="AM5" s="212" t="s">
        <v>140</v>
      </c>
      <c r="AN5" s="215">
        <f>AE5</f>
        <v>0</v>
      </c>
      <c r="AO5" s="216">
        <v>2</v>
      </c>
      <c r="AP5" s="212" t="s">
        <v>141</v>
      </c>
      <c r="AQ5" s="217" t="s">
        <v>142</v>
      </c>
      <c r="AR5" s="215"/>
      <c r="AS5" s="213"/>
      <c r="AT5" s="218"/>
      <c r="AU5" s="218"/>
      <c r="AV5" s="212" t="s">
        <v>140</v>
      </c>
      <c r="AW5" s="215">
        <f>AN5</f>
        <v>0</v>
      </c>
      <c r="AX5" s="216">
        <v>3</v>
      </c>
      <c r="AY5" s="212" t="s">
        <v>141</v>
      </c>
      <c r="AZ5" s="217" t="s">
        <v>142</v>
      </c>
      <c r="BA5" s="215"/>
      <c r="BB5" s="213"/>
      <c r="BC5" s="218"/>
      <c r="BD5" s="74"/>
      <c r="BE5" s="212" t="s">
        <v>140</v>
      </c>
      <c r="BF5" s="215">
        <f>AW5</f>
        <v>0</v>
      </c>
      <c r="BG5" s="216">
        <v>4</v>
      </c>
      <c r="BH5" s="212" t="s">
        <v>141</v>
      </c>
      <c r="BI5" s="217" t="s">
        <v>142</v>
      </c>
      <c r="BJ5" s="215"/>
      <c r="BK5" s="213"/>
      <c r="BL5" s="74"/>
      <c r="BM5" s="74"/>
      <c r="BN5" s="212" t="s">
        <v>140</v>
      </c>
      <c r="BO5" s="215">
        <f>BF5</f>
        <v>0</v>
      </c>
      <c r="BP5" s="216">
        <v>5</v>
      </c>
      <c r="BQ5" s="212" t="s">
        <v>141</v>
      </c>
      <c r="BR5" s="217" t="s">
        <v>142</v>
      </c>
      <c r="BS5" s="215"/>
      <c r="BT5" s="213"/>
      <c r="BU5" s="218"/>
      <c r="BV5" s="218"/>
      <c r="BW5" s="212" t="s">
        <v>140</v>
      </c>
      <c r="BX5" s="215">
        <f>BO5</f>
        <v>0</v>
      </c>
      <c r="BY5" s="216">
        <v>6</v>
      </c>
      <c r="BZ5" s="212" t="s">
        <v>141</v>
      </c>
      <c r="CA5" s="217" t="s">
        <v>142</v>
      </c>
      <c r="CB5" s="215"/>
      <c r="CC5" s="213"/>
      <c r="CD5" s="218"/>
      <c r="CE5" s="218"/>
      <c r="CF5" s="212" t="s">
        <v>140</v>
      </c>
      <c r="CG5" s="215">
        <f>BX5</f>
        <v>0</v>
      </c>
      <c r="CH5" s="216">
        <v>7</v>
      </c>
      <c r="CI5" s="212" t="s">
        <v>141</v>
      </c>
      <c r="CJ5" s="217" t="s">
        <v>142</v>
      </c>
      <c r="CK5" s="215"/>
      <c r="CL5" s="213"/>
      <c r="CM5" s="218"/>
      <c r="CN5" s="74"/>
      <c r="CO5" s="212" t="s">
        <v>140</v>
      </c>
      <c r="CP5" s="215">
        <f>CG5</f>
        <v>0</v>
      </c>
      <c r="CQ5" s="216">
        <v>8</v>
      </c>
      <c r="CR5" s="212" t="s">
        <v>141</v>
      </c>
      <c r="CS5" s="217" t="s">
        <v>142</v>
      </c>
      <c r="CT5" s="215"/>
      <c r="CU5" s="213"/>
      <c r="CV5" s="74"/>
      <c r="CW5" s="74"/>
      <c r="CX5" s="212" t="s">
        <v>140</v>
      </c>
      <c r="CY5" s="215">
        <f>CP5</f>
        <v>0</v>
      </c>
      <c r="CZ5" s="216">
        <v>9</v>
      </c>
      <c r="DA5" s="212" t="s">
        <v>141</v>
      </c>
      <c r="DB5" s="217" t="s">
        <v>142</v>
      </c>
      <c r="DC5" s="215"/>
      <c r="DD5" s="213"/>
      <c r="DE5" s="218"/>
      <c r="DF5" s="218"/>
      <c r="DG5" s="212" t="s">
        <v>140</v>
      </c>
      <c r="DH5" s="215">
        <f>CY5</f>
        <v>0</v>
      </c>
      <c r="DI5" s="216">
        <v>10</v>
      </c>
      <c r="DJ5" s="212" t="s">
        <v>141</v>
      </c>
      <c r="DK5" s="217" t="s">
        <v>142</v>
      </c>
      <c r="DL5" s="215"/>
      <c r="DM5" s="213"/>
      <c r="DN5" s="218"/>
      <c r="DO5" s="218"/>
      <c r="DP5" s="212" t="s">
        <v>140</v>
      </c>
      <c r="DQ5" s="215">
        <f>DH5</f>
        <v>0</v>
      </c>
      <c r="DR5" s="216">
        <v>11</v>
      </c>
      <c r="DS5" s="212" t="s">
        <v>141</v>
      </c>
      <c r="DT5" s="217" t="s">
        <v>142</v>
      </c>
      <c r="DU5" s="215"/>
      <c r="DV5" s="213"/>
      <c r="DW5" s="218"/>
      <c r="DX5" s="74"/>
      <c r="DY5" s="212" t="s">
        <v>140</v>
      </c>
      <c r="DZ5" s="215">
        <f>DQ5</f>
        <v>0</v>
      </c>
      <c r="EA5" s="216">
        <v>12</v>
      </c>
      <c r="EB5" s="212" t="s">
        <v>141</v>
      </c>
      <c r="EC5" s="217" t="s">
        <v>142</v>
      </c>
      <c r="ED5" s="215"/>
      <c r="EE5" s="213"/>
      <c r="EF5" s="74"/>
      <c r="EG5" s="74"/>
    </row>
    <row r="6" spans="1:137" ht="13.5" customHeight="1" thickBot="1" x14ac:dyDescent="0.4">
      <c r="A6" s="75"/>
      <c r="B6" s="76"/>
      <c r="C6" s="76"/>
      <c r="D6" s="76"/>
      <c r="E6" s="77"/>
      <c r="F6" s="77"/>
      <c r="G6" s="77"/>
      <c r="H6" s="77"/>
      <c r="I6" s="77"/>
      <c r="J6" s="77"/>
      <c r="K6" s="77"/>
      <c r="L6" s="78"/>
      <c r="M6" s="56"/>
      <c r="Z6" s="209"/>
      <c r="AA6" s="209"/>
      <c r="AB6" s="203"/>
      <c r="AD6" s="219"/>
      <c r="AE6" s="219"/>
      <c r="AF6" s="219"/>
      <c r="AG6" s="219"/>
      <c r="AH6" s="219"/>
      <c r="AI6" s="219"/>
      <c r="AJ6" s="219"/>
      <c r="AM6" s="219"/>
      <c r="AN6" s="219"/>
      <c r="AO6" s="219"/>
      <c r="AP6" s="219"/>
      <c r="AQ6" s="219"/>
      <c r="AR6" s="219"/>
      <c r="AS6" s="219"/>
      <c r="AV6" s="219"/>
      <c r="AW6" s="219"/>
      <c r="AX6" s="219"/>
      <c r="AY6" s="219"/>
      <c r="AZ6" s="219"/>
      <c r="BA6" s="219"/>
      <c r="BB6" s="219"/>
      <c r="BE6" s="219"/>
      <c r="BF6" s="219"/>
      <c r="BG6" s="219"/>
      <c r="BH6" s="219"/>
      <c r="BI6" s="219"/>
      <c r="BJ6" s="219"/>
      <c r="BK6" s="219"/>
      <c r="BN6" s="219"/>
      <c r="BO6" s="219"/>
      <c r="BP6" s="219"/>
      <c r="BQ6" s="219"/>
      <c r="BR6" s="219"/>
      <c r="BS6" s="219"/>
      <c r="BT6" s="219"/>
      <c r="BW6" s="219"/>
      <c r="BX6" s="219"/>
      <c r="BY6" s="219"/>
      <c r="BZ6" s="219"/>
      <c r="CA6" s="219"/>
      <c r="CB6" s="219"/>
      <c r="CC6" s="219"/>
      <c r="CF6" s="219"/>
      <c r="CG6" s="219"/>
      <c r="CH6" s="219"/>
      <c r="CI6" s="219"/>
      <c r="CJ6" s="219"/>
      <c r="CK6" s="219"/>
      <c r="CL6" s="219"/>
      <c r="CO6" s="219"/>
      <c r="CP6" s="219"/>
      <c r="CQ6" s="219"/>
      <c r="CR6" s="219"/>
      <c r="CS6" s="219"/>
      <c r="CT6" s="219"/>
      <c r="CU6" s="219"/>
      <c r="CX6" s="219"/>
      <c r="CY6" s="219"/>
      <c r="CZ6" s="219"/>
      <c r="DA6" s="219"/>
      <c r="DB6" s="219"/>
      <c r="DC6" s="219"/>
      <c r="DD6" s="219"/>
      <c r="DG6" s="219"/>
      <c r="DH6" s="219"/>
      <c r="DI6" s="219"/>
      <c r="DJ6" s="219"/>
      <c r="DK6" s="219"/>
      <c r="DL6" s="219"/>
      <c r="DM6" s="219"/>
      <c r="DP6" s="219"/>
      <c r="DQ6" s="219"/>
      <c r="DR6" s="219"/>
      <c r="DS6" s="219"/>
      <c r="DT6" s="219"/>
      <c r="DU6" s="219"/>
      <c r="DV6" s="219"/>
      <c r="DY6" s="219"/>
      <c r="DZ6" s="219"/>
      <c r="EA6" s="219"/>
      <c r="EB6" s="219"/>
      <c r="EC6" s="219"/>
      <c r="ED6" s="219"/>
      <c r="EE6" s="219"/>
    </row>
    <row r="7" spans="1:137" ht="33" customHeight="1" thickBot="1" x14ac:dyDescent="0.4">
      <c r="A7" s="63"/>
      <c r="B7" s="63"/>
      <c r="C7" s="63"/>
      <c r="D7" s="63"/>
      <c r="E7" s="63"/>
      <c r="F7" s="63"/>
      <c r="G7" s="63"/>
      <c r="H7" s="63"/>
      <c r="I7" s="63"/>
      <c r="J7" s="63"/>
      <c r="K7" s="63"/>
      <c r="L7" s="63"/>
      <c r="M7" s="56"/>
      <c r="Z7" s="220" t="s">
        <v>143</v>
      </c>
      <c r="AA7" s="220" t="s">
        <v>144</v>
      </c>
      <c r="AB7" s="221" t="s">
        <v>145</v>
      </c>
      <c r="AD7" s="222" t="s">
        <v>146</v>
      </c>
      <c r="AE7" s="222" t="s">
        <v>147</v>
      </c>
      <c r="AF7" s="223" t="s">
        <v>148</v>
      </c>
      <c r="AG7" s="222" t="s">
        <v>149</v>
      </c>
      <c r="AH7" s="224" t="s">
        <v>150</v>
      </c>
      <c r="AI7" s="225" t="s">
        <v>151</v>
      </c>
      <c r="AJ7" s="225" t="s">
        <v>152</v>
      </c>
      <c r="AM7" s="222" t="s">
        <v>146</v>
      </c>
      <c r="AN7" s="222" t="s">
        <v>147</v>
      </c>
      <c r="AO7" s="223" t="s">
        <v>148</v>
      </c>
      <c r="AP7" s="222" t="s">
        <v>149</v>
      </c>
      <c r="AQ7" s="224" t="s">
        <v>150</v>
      </c>
      <c r="AR7" s="225" t="s">
        <v>151</v>
      </c>
      <c r="AS7" s="225" t="s">
        <v>152</v>
      </c>
      <c r="AV7" s="222" t="s">
        <v>146</v>
      </c>
      <c r="AW7" s="222" t="s">
        <v>147</v>
      </c>
      <c r="AX7" s="223" t="s">
        <v>148</v>
      </c>
      <c r="AY7" s="222" t="s">
        <v>149</v>
      </c>
      <c r="AZ7" s="224" t="s">
        <v>150</v>
      </c>
      <c r="BA7" s="225" t="s">
        <v>151</v>
      </c>
      <c r="BB7" s="225" t="s">
        <v>152</v>
      </c>
      <c r="BE7" s="222" t="s">
        <v>146</v>
      </c>
      <c r="BF7" s="222" t="s">
        <v>147</v>
      </c>
      <c r="BG7" s="223" t="s">
        <v>148</v>
      </c>
      <c r="BH7" s="222" t="s">
        <v>149</v>
      </c>
      <c r="BI7" s="224" t="s">
        <v>150</v>
      </c>
      <c r="BJ7" s="225" t="s">
        <v>151</v>
      </c>
      <c r="BK7" s="225" t="s">
        <v>152</v>
      </c>
      <c r="BN7" s="222" t="s">
        <v>146</v>
      </c>
      <c r="BO7" s="222" t="s">
        <v>147</v>
      </c>
      <c r="BP7" s="223" t="s">
        <v>148</v>
      </c>
      <c r="BQ7" s="222" t="s">
        <v>149</v>
      </c>
      <c r="BR7" s="224" t="s">
        <v>150</v>
      </c>
      <c r="BS7" s="225" t="s">
        <v>151</v>
      </c>
      <c r="BT7" s="225" t="s">
        <v>152</v>
      </c>
      <c r="BW7" s="222" t="s">
        <v>146</v>
      </c>
      <c r="BX7" s="222" t="s">
        <v>147</v>
      </c>
      <c r="BY7" s="223" t="s">
        <v>148</v>
      </c>
      <c r="BZ7" s="222" t="s">
        <v>149</v>
      </c>
      <c r="CA7" s="224" t="s">
        <v>150</v>
      </c>
      <c r="CB7" s="225" t="s">
        <v>151</v>
      </c>
      <c r="CC7" s="225" t="s">
        <v>152</v>
      </c>
      <c r="CF7" s="222" t="s">
        <v>146</v>
      </c>
      <c r="CG7" s="222" t="s">
        <v>147</v>
      </c>
      <c r="CH7" s="223" t="s">
        <v>148</v>
      </c>
      <c r="CI7" s="222" t="s">
        <v>149</v>
      </c>
      <c r="CJ7" s="224" t="s">
        <v>150</v>
      </c>
      <c r="CK7" s="225" t="s">
        <v>151</v>
      </c>
      <c r="CL7" s="225" t="s">
        <v>152</v>
      </c>
      <c r="CO7" s="222" t="s">
        <v>146</v>
      </c>
      <c r="CP7" s="222" t="s">
        <v>147</v>
      </c>
      <c r="CQ7" s="223" t="s">
        <v>148</v>
      </c>
      <c r="CR7" s="222" t="s">
        <v>149</v>
      </c>
      <c r="CS7" s="224" t="s">
        <v>150</v>
      </c>
      <c r="CT7" s="225" t="s">
        <v>151</v>
      </c>
      <c r="CU7" s="225" t="s">
        <v>152</v>
      </c>
      <c r="CX7" s="222" t="s">
        <v>146</v>
      </c>
      <c r="CY7" s="222" t="s">
        <v>147</v>
      </c>
      <c r="CZ7" s="223" t="s">
        <v>148</v>
      </c>
      <c r="DA7" s="222" t="s">
        <v>149</v>
      </c>
      <c r="DB7" s="224" t="s">
        <v>150</v>
      </c>
      <c r="DC7" s="225" t="s">
        <v>151</v>
      </c>
      <c r="DD7" s="225" t="s">
        <v>152</v>
      </c>
      <c r="DG7" s="222" t="s">
        <v>146</v>
      </c>
      <c r="DH7" s="222" t="s">
        <v>147</v>
      </c>
      <c r="DI7" s="223" t="s">
        <v>148</v>
      </c>
      <c r="DJ7" s="222" t="s">
        <v>149</v>
      </c>
      <c r="DK7" s="224" t="s">
        <v>150</v>
      </c>
      <c r="DL7" s="225" t="s">
        <v>151</v>
      </c>
      <c r="DM7" s="225" t="s">
        <v>152</v>
      </c>
      <c r="DP7" s="222" t="s">
        <v>146</v>
      </c>
      <c r="DQ7" s="222" t="s">
        <v>147</v>
      </c>
      <c r="DR7" s="223" t="s">
        <v>148</v>
      </c>
      <c r="DS7" s="222" t="s">
        <v>149</v>
      </c>
      <c r="DT7" s="224" t="s">
        <v>150</v>
      </c>
      <c r="DU7" s="225" t="s">
        <v>151</v>
      </c>
      <c r="DV7" s="225" t="s">
        <v>152</v>
      </c>
      <c r="DY7" s="222" t="s">
        <v>146</v>
      </c>
      <c r="DZ7" s="222" t="s">
        <v>147</v>
      </c>
      <c r="EA7" s="223" t="s">
        <v>148</v>
      </c>
      <c r="EB7" s="222" t="s">
        <v>149</v>
      </c>
      <c r="EC7" s="224" t="s">
        <v>150</v>
      </c>
      <c r="ED7" s="225" t="s">
        <v>151</v>
      </c>
      <c r="EE7" s="225" t="s">
        <v>152</v>
      </c>
    </row>
    <row r="8" spans="1:137" ht="24" hidden="1" customHeight="1" x14ac:dyDescent="0.35">
      <c r="A8" s="79"/>
      <c r="B8" s="80" t="s">
        <v>153</v>
      </c>
      <c r="C8" s="81" t="s">
        <v>154</v>
      </c>
      <c r="D8" s="81"/>
      <c r="E8" s="82"/>
      <c r="F8" s="82"/>
      <c r="G8" s="82"/>
      <c r="H8" s="82"/>
      <c r="I8" s="82"/>
      <c r="J8" s="82"/>
      <c r="K8" s="82"/>
      <c r="L8" s="83"/>
      <c r="M8" s="56"/>
      <c r="O8" s="1"/>
      <c r="Z8" s="226"/>
      <c r="AA8" s="226"/>
      <c r="AB8" s="226"/>
      <c r="AD8" s="227"/>
      <c r="AE8" s="226"/>
      <c r="AF8" s="228"/>
      <c r="AG8" s="229"/>
      <c r="AH8" s="230"/>
      <c r="AI8" s="231"/>
      <c r="AJ8" s="232"/>
      <c r="AM8" s="227"/>
      <c r="AN8" s="226"/>
      <c r="AO8" s="228"/>
      <c r="AP8" s="229"/>
      <c r="AQ8" s="230"/>
      <c r="AR8" s="231"/>
      <c r="AS8" s="232"/>
      <c r="AV8" s="227"/>
      <c r="AW8" s="226"/>
      <c r="AX8" s="228"/>
      <c r="AY8" s="229"/>
      <c r="AZ8" s="230"/>
      <c r="BA8" s="231"/>
      <c r="BB8" s="232"/>
      <c r="BE8" s="227"/>
      <c r="BF8" s="226"/>
      <c r="BG8" s="228"/>
      <c r="BH8" s="229"/>
      <c r="BI8" s="230"/>
      <c r="BJ8" s="231"/>
      <c r="BK8" s="232"/>
      <c r="BN8" s="227"/>
      <c r="BO8" s="226"/>
      <c r="BP8" s="228"/>
      <c r="BQ8" s="229"/>
      <c r="BR8" s="230"/>
      <c r="BS8" s="231"/>
      <c r="BT8" s="232"/>
      <c r="BW8" s="227"/>
      <c r="BX8" s="226"/>
      <c r="BY8" s="228"/>
      <c r="BZ8" s="229"/>
      <c r="CA8" s="230"/>
      <c r="CB8" s="231"/>
      <c r="CC8" s="232"/>
      <c r="CF8" s="227"/>
      <c r="CG8" s="226"/>
      <c r="CH8" s="228"/>
      <c r="CI8" s="229"/>
      <c r="CJ8" s="230"/>
      <c r="CK8" s="231"/>
      <c r="CL8" s="232"/>
      <c r="CO8" s="227"/>
      <c r="CP8" s="226"/>
      <c r="CQ8" s="228"/>
      <c r="CR8" s="229"/>
      <c r="CS8" s="230"/>
      <c r="CT8" s="231"/>
      <c r="CU8" s="232"/>
      <c r="CX8" s="227"/>
      <c r="CY8" s="226"/>
      <c r="CZ8" s="228"/>
      <c r="DA8" s="229"/>
      <c r="DB8" s="230"/>
      <c r="DC8" s="231"/>
      <c r="DD8" s="232"/>
      <c r="DG8" s="227"/>
      <c r="DH8" s="226"/>
      <c r="DI8" s="228"/>
      <c r="DJ8" s="229"/>
      <c r="DK8" s="230"/>
      <c r="DL8" s="231"/>
      <c r="DM8" s="232"/>
      <c r="DP8" s="227"/>
      <c r="DQ8" s="226"/>
      <c r="DR8" s="228"/>
      <c r="DS8" s="229"/>
      <c r="DT8" s="230"/>
      <c r="DU8" s="231"/>
      <c r="DV8" s="232"/>
      <c r="DY8" s="227"/>
      <c r="DZ8" s="226"/>
      <c r="EA8" s="228"/>
      <c r="EB8" s="229"/>
      <c r="EC8" s="230"/>
      <c r="ED8" s="231"/>
      <c r="EE8" s="232"/>
    </row>
    <row r="9" spans="1:137" ht="9.65" hidden="1" customHeight="1" x14ac:dyDescent="0.35">
      <c r="A9" s="84"/>
      <c r="B9" s="84"/>
      <c r="C9" s="85"/>
      <c r="D9" s="85"/>
      <c r="E9" s="84"/>
      <c r="F9" s="84"/>
      <c r="G9" s="84"/>
      <c r="H9" s="84"/>
      <c r="I9" s="84"/>
      <c r="J9" s="84"/>
      <c r="K9" s="84"/>
      <c r="L9" s="84"/>
      <c r="M9" s="56"/>
      <c r="O9" s="1"/>
      <c r="Z9" s="209"/>
      <c r="AA9" s="209"/>
      <c r="AB9" s="203"/>
      <c r="AD9" s="233"/>
      <c r="AE9" s="203"/>
      <c r="AF9" s="234"/>
      <c r="AG9" s="235"/>
      <c r="AH9" s="211"/>
      <c r="AI9" s="236"/>
      <c r="AJ9" s="237"/>
      <c r="AM9" s="233"/>
      <c r="AN9" s="203"/>
      <c r="AO9" s="234"/>
      <c r="AP9" s="235"/>
      <c r="AQ9" s="211"/>
      <c r="AR9" s="236"/>
      <c r="AS9" s="237"/>
      <c r="AV9" s="233"/>
      <c r="AW9" s="203"/>
      <c r="AX9" s="234"/>
      <c r="AY9" s="235"/>
      <c r="AZ9" s="211"/>
      <c r="BA9" s="236"/>
      <c r="BB9" s="237"/>
      <c r="BE9" s="233"/>
      <c r="BF9" s="203"/>
      <c r="BG9" s="234"/>
      <c r="BH9" s="235"/>
      <c r="BI9" s="211"/>
      <c r="BJ9" s="236"/>
      <c r="BK9" s="237"/>
      <c r="BN9" s="233"/>
      <c r="BO9" s="203"/>
      <c r="BP9" s="234"/>
      <c r="BQ9" s="235"/>
      <c r="BR9" s="211"/>
      <c r="BS9" s="236"/>
      <c r="BT9" s="237"/>
      <c r="BW9" s="233"/>
      <c r="BX9" s="203"/>
      <c r="BY9" s="234"/>
      <c r="BZ9" s="235"/>
      <c r="CA9" s="211"/>
      <c r="CB9" s="236"/>
      <c r="CC9" s="237"/>
      <c r="CF9" s="233"/>
      <c r="CG9" s="203"/>
      <c r="CH9" s="234"/>
      <c r="CI9" s="235"/>
      <c r="CJ9" s="211"/>
      <c r="CK9" s="236"/>
      <c r="CL9" s="237"/>
      <c r="CO9" s="233"/>
      <c r="CP9" s="203"/>
      <c r="CQ9" s="234"/>
      <c r="CR9" s="235"/>
      <c r="CS9" s="211"/>
      <c r="CT9" s="236"/>
      <c r="CU9" s="237"/>
      <c r="CX9" s="233"/>
      <c r="CY9" s="203"/>
      <c r="CZ9" s="234"/>
      <c r="DA9" s="235"/>
      <c r="DB9" s="211"/>
      <c r="DC9" s="236"/>
      <c r="DD9" s="237"/>
      <c r="DG9" s="233"/>
      <c r="DH9" s="203"/>
      <c r="DI9" s="234"/>
      <c r="DJ9" s="235"/>
      <c r="DK9" s="211"/>
      <c r="DL9" s="236"/>
      <c r="DM9" s="237"/>
      <c r="DP9" s="233"/>
      <c r="DQ9" s="203"/>
      <c r="DR9" s="234"/>
      <c r="DS9" s="235"/>
      <c r="DT9" s="211"/>
      <c r="DU9" s="236"/>
      <c r="DV9" s="237"/>
      <c r="DY9" s="233"/>
      <c r="DZ9" s="203"/>
      <c r="EA9" s="234"/>
      <c r="EB9" s="235"/>
      <c r="EC9" s="211"/>
      <c r="ED9" s="236"/>
      <c r="EE9" s="237"/>
    </row>
    <row r="10" spans="1:137" ht="12" hidden="1" customHeight="1" x14ac:dyDescent="0.35">
      <c r="A10" s="86"/>
      <c r="B10" s="87"/>
      <c r="C10" s="88"/>
      <c r="D10" s="88"/>
      <c r="E10" s="87"/>
      <c r="F10" s="87"/>
      <c r="G10" s="87"/>
      <c r="H10" s="87"/>
      <c r="I10" s="87"/>
      <c r="J10" s="87"/>
      <c r="K10" s="87"/>
      <c r="L10" s="89"/>
      <c r="M10" s="56"/>
      <c r="O10" s="1"/>
      <c r="Z10" s="238"/>
      <c r="AA10" s="238"/>
      <c r="AB10" s="239"/>
      <c r="AD10" s="240"/>
      <c r="AE10" s="241"/>
      <c r="AF10" s="242"/>
      <c r="AG10" s="243"/>
      <c r="AH10" s="244"/>
      <c r="AI10" s="245"/>
      <c r="AJ10" s="246"/>
      <c r="AM10" s="240"/>
      <c r="AN10" s="241"/>
      <c r="AO10" s="242"/>
      <c r="AP10" s="243"/>
      <c r="AQ10" s="244"/>
      <c r="AR10" s="245"/>
      <c r="AS10" s="246"/>
      <c r="AV10" s="240"/>
      <c r="AW10" s="241"/>
      <c r="AX10" s="242"/>
      <c r="AY10" s="243"/>
      <c r="AZ10" s="244"/>
      <c r="BA10" s="245"/>
      <c r="BB10" s="246"/>
      <c r="BE10" s="240"/>
      <c r="BF10" s="241"/>
      <c r="BG10" s="242"/>
      <c r="BH10" s="243"/>
      <c r="BI10" s="244"/>
      <c r="BJ10" s="245"/>
      <c r="BK10" s="246"/>
      <c r="BN10" s="240"/>
      <c r="BO10" s="241"/>
      <c r="BP10" s="242"/>
      <c r="BQ10" s="243"/>
      <c r="BR10" s="244"/>
      <c r="BS10" s="245"/>
      <c r="BT10" s="246"/>
      <c r="BW10" s="240"/>
      <c r="BX10" s="241"/>
      <c r="BY10" s="242"/>
      <c r="BZ10" s="243"/>
      <c r="CA10" s="244"/>
      <c r="CB10" s="245"/>
      <c r="CC10" s="246"/>
      <c r="CF10" s="240"/>
      <c r="CG10" s="241"/>
      <c r="CH10" s="242"/>
      <c r="CI10" s="243"/>
      <c r="CJ10" s="244"/>
      <c r="CK10" s="245"/>
      <c r="CL10" s="246"/>
      <c r="CO10" s="240"/>
      <c r="CP10" s="241"/>
      <c r="CQ10" s="242"/>
      <c r="CR10" s="243"/>
      <c r="CS10" s="244"/>
      <c r="CT10" s="245"/>
      <c r="CU10" s="246"/>
      <c r="CX10" s="240"/>
      <c r="CY10" s="241"/>
      <c r="CZ10" s="242"/>
      <c r="DA10" s="243"/>
      <c r="DB10" s="244"/>
      <c r="DC10" s="245"/>
      <c r="DD10" s="246"/>
      <c r="DG10" s="240"/>
      <c r="DH10" s="241"/>
      <c r="DI10" s="242"/>
      <c r="DJ10" s="243"/>
      <c r="DK10" s="244"/>
      <c r="DL10" s="245"/>
      <c r="DM10" s="246"/>
      <c r="DP10" s="240"/>
      <c r="DQ10" s="241"/>
      <c r="DR10" s="242"/>
      <c r="DS10" s="243"/>
      <c r="DT10" s="244"/>
      <c r="DU10" s="245"/>
      <c r="DV10" s="246"/>
      <c r="DY10" s="240"/>
      <c r="DZ10" s="241"/>
      <c r="EA10" s="242"/>
      <c r="EB10" s="243"/>
      <c r="EC10" s="244"/>
      <c r="ED10" s="245"/>
      <c r="EE10" s="246"/>
    </row>
    <row r="11" spans="1:137" ht="14.15" hidden="1" customHeight="1" x14ac:dyDescent="0.35">
      <c r="A11" s="86"/>
      <c r="B11" s="90" t="s">
        <v>153</v>
      </c>
      <c r="C11" s="91" t="s">
        <v>155</v>
      </c>
      <c r="D11" s="91"/>
      <c r="E11" s="92"/>
      <c r="F11" s="92"/>
      <c r="G11" s="92"/>
      <c r="H11" s="92"/>
      <c r="I11" s="92"/>
      <c r="J11" s="92"/>
      <c r="K11" s="92"/>
      <c r="L11" s="89"/>
      <c r="M11" s="56"/>
      <c r="O11" s="1"/>
      <c r="Z11" s="247"/>
      <c r="AA11" s="247"/>
      <c r="AB11" s="247"/>
      <c r="AD11" s="248" t="s">
        <v>155</v>
      </c>
      <c r="AE11" s="249"/>
      <c r="AF11" s="250"/>
      <c r="AG11" s="251"/>
      <c r="AH11" s="252"/>
      <c r="AI11" s="253"/>
      <c r="AJ11" s="254"/>
      <c r="AM11" s="248" t="s">
        <v>155</v>
      </c>
      <c r="AN11" s="249"/>
      <c r="AO11" s="250"/>
      <c r="AP11" s="251"/>
      <c r="AQ11" s="252"/>
      <c r="AR11" s="253"/>
      <c r="AS11" s="254"/>
      <c r="AV11" s="248" t="s">
        <v>155</v>
      </c>
      <c r="AW11" s="249"/>
      <c r="AX11" s="250"/>
      <c r="AY11" s="251"/>
      <c r="AZ11" s="252"/>
      <c r="BA11" s="253"/>
      <c r="BB11" s="254"/>
      <c r="BE11" s="248" t="s">
        <v>155</v>
      </c>
      <c r="BF11" s="249"/>
      <c r="BG11" s="250"/>
      <c r="BH11" s="251"/>
      <c r="BI11" s="252"/>
      <c r="BJ11" s="253"/>
      <c r="BK11" s="254"/>
      <c r="BN11" s="248" t="s">
        <v>155</v>
      </c>
      <c r="BO11" s="249"/>
      <c r="BP11" s="250"/>
      <c r="BQ11" s="251"/>
      <c r="BR11" s="252"/>
      <c r="BS11" s="253"/>
      <c r="BT11" s="254"/>
      <c r="BW11" s="248" t="s">
        <v>155</v>
      </c>
      <c r="BX11" s="249"/>
      <c r="BY11" s="250"/>
      <c r="BZ11" s="251"/>
      <c r="CA11" s="252"/>
      <c r="CB11" s="253"/>
      <c r="CC11" s="254"/>
      <c r="CF11" s="248" t="s">
        <v>155</v>
      </c>
      <c r="CG11" s="249"/>
      <c r="CH11" s="250"/>
      <c r="CI11" s="251"/>
      <c r="CJ11" s="252"/>
      <c r="CK11" s="253"/>
      <c r="CL11" s="254"/>
      <c r="CO11" s="248" t="s">
        <v>155</v>
      </c>
      <c r="CP11" s="249"/>
      <c r="CQ11" s="250"/>
      <c r="CR11" s="251"/>
      <c r="CS11" s="252"/>
      <c r="CT11" s="253"/>
      <c r="CU11" s="254"/>
      <c r="CX11" s="248" t="s">
        <v>155</v>
      </c>
      <c r="CY11" s="249"/>
      <c r="CZ11" s="250"/>
      <c r="DA11" s="251"/>
      <c r="DB11" s="252"/>
      <c r="DC11" s="253"/>
      <c r="DD11" s="254"/>
      <c r="DG11" s="248" t="s">
        <v>155</v>
      </c>
      <c r="DH11" s="249"/>
      <c r="DI11" s="250"/>
      <c r="DJ11" s="251"/>
      <c r="DK11" s="252"/>
      <c r="DL11" s="253"/>
      <c r="DM11" s="254"/>
      <c r="DP11" s="248" t="s">
        <v>155</v>
      </c>
      <c r="DQ11" s="249"/>
      <c r="DR11" s="250"/>
      <c r="DS11" s="251"/>
      <c r="DT11" s="252"/>
      <c r="DU11" s="253"/>
      <c r="DV11" s="254"/>
      <c r="DY11" s="248" t="s">
        <v>155</v>
      </c>
      <c r="DZ11" s="249"/>
      <c r="EA11" s="250"/>
      <c r="EB11" s="251"/>
      <c r="EC11" s="252"/>
      <c r="ED11" s="253"/>
      <c r="EE11" s="254"/>
    </row>
    <row r="12" spans="1:137" ht="14.15" hidden="1" customHeight="1" x14ac:dyDescent="0.35">
      <c r="A12" s="86"/>
      <c r="B12" s="90"/>
      <c r="C12" s="91"/>
      <c r="D12" s="91"/>
      <c r="E12" s="92"/>
      <c r="F12" s="92"/>
      <c r="G12" s="92"/>
      <c r="H12" s="92"/>
      <c r="I12" s="92"/>
      <c r="J12" s="92"/>
      <c r="K12" s="92"/>
      <c r="L12" s="89"/>
      <c r="M12" s="56"/>
      <c r="O12" s="1"/>
      <c r="Z12" s="255"/>
      <c r="AA12" s="255"/>
      <c r="AB12" s="256"/>
      <c r="AD12" s="240"/>
      <c r="AE12" s="241"/>
      <c r="AF12" s="242"/>
      <c r="AG12" s="243"/>
      <c r="AH12" s="244"/>
      <c r="AI12" s="245"/>
      <c r="AJ12" s="246"/>
      <c r="AM12" s="240"/>
      <c r="AN12" s="241"/>
      <c r="AO12" s="242"/>
      <c r="AP12" s="243"/>
      <c r="AQ12" s="244"/>
      <c r="AR12" s="245"/>
      <c r="AS12" s="246"/>
      <c r="AV12" s="240"/>
      <c r="AW12" s="241"/>
      <c r="AX12" s="242"/>
      <c r="AY12" s="243"/>
      <c r="AZ12" s="244"/>
      <c r="BA12" s="245"/>
      <c r="BB12" s="246"/>
      <c r="BE12" s="240"/>
      <c r="BF12" s="241"/>
      <c r="BG12" s="242"/>
      <c r="BH12" s="243"/>
      <c r="BI12" s="244"/>
      <c r="BJ12" s="245"/>
      <c r="BK12" s="246"/>
      <c r="BN12" s="240"/>
      <c r="BO12" s="241"/>
      <c r="BP12" s="242"/>
      <c r="BQ12" s="243"/>
      <c r="BR12" s="244"/>
      <c r="BS12" s="245"/>
      <c r="BT12" s="246"/>
      <c r="BW12" s="240"/>
      <c r="BX12" s="241"/>
      <c r="BY12" s="242"/>
      <c r="BZ12" s="243"/>
      <c r="CA12" s="244"/>
      <c r="CB12" s="245"/>
      <c r="CC12" s="246"/>
      <c r="CF12" s="240"/>
      <c r="CG12" s="241"/>
      <c r="CH12" s="242"/>
      <c r="CI12" s="243"/>
      <c r="CJ12" s="244"/>
      <c r="CK12" s="245"/>
      <c r="CL12" s="246"/>
      <c r="CO12" s="240"/>
      <c r="CP12" s="241"/>
      <c r="CQ12" s="242"/>
      <c r="CR12" s="243"/>
      <c r="CS12" s="244"/>
      <c r="CT12" s="245"/>
      <c r="CU12" s="246"/>
      <c r="CX12" s="240"/>
      <c r="CY12" s="241"/>
      <c r="CZ12" s="242"/>
      <c r="DA12" s="243"/>
      <c r="DB12" s="244"/>
      <c r="DC12" s="245"/>
      <c r="DD12" s="246"/>
      <c r="DG12" s="240"/>
      <c r="DH12" s="241"/>
      <c r="DI12" s="242"/>
      <c r="DJ12" s="243"/>
      <c r="DK12" s="244"/>
      <c r="DL12" s="245"/>
      <c r="DM12" s="246"/>
      <c r="DP12" s="240"/>
      <c r="DQ12" s="241"/>
      <c r="DR12" s="242"/>
      <c r="DS12" s="243"/>
      <c r="DT12" s="244"/>
      <c r="DU12" s="245"/>
      <c r="DV12" s="246"/>
      <c r="DY12" s="240"/>
      <c r="DZ12" s="241"/>
      <c r="EA12" s="242"/>
      <c r="EB12" s="243"/>
      <c r="EC12" s="244"/>
      <c r="ED12" s="245"/>
      <c r="EE12" s="246"/>
    </row>
    <row r="13" spans="1:137" ht="44.65" hidden="1" customHeight="1" x14ac:dyDescent="0.35">
      <c r="A13" s="86"/>
      <c r="B13" s="93"/>
      <c r="C13" s="602" t="s">
        <v>156</v>
      </c>
      <c r="D13" s="602"/>
      <c r="E13" s="462" t="s">
        <v>157</v>
      </c>
      <c r="F13" s="94" t="s">
        <v>158</v>
      </c>
      <c r="G13" s="443" t="s">
        <v>159</v>
      </c>
      <c r="H13" s="444" t="s">
        <v>160</v>
      </c>
      <c r="I13" s="443" t="s">
        <v>161</v>
      </c>
      <c r="J13" s="444" t="s">
        <v>162</v>
      </c>
      <c r="K13" s="95" t="s">
        <v>163</v>
      </c>
      <c r="L13" s="89"/>
      <c r="M13" s="56"/>
      <c r="Z13" s="255"/>
      <c r="AA13" s="255"/>
      <c r="AB13" s="256"/>
      <c r="AD13" s="257" t="s">
        <v>26</v>
      </c>
      <c r="AE13" s="241"/>
      <c r="AF13" s="242"/>
      <c r="AG13" s="243"/>
      <c r="AH13" s="244"/>
      <c r="AI13" s="245"/>
      <c r="AJ13" s="246"/>
      <c r="AM13" s="257" t="s">
        <v>26</v>
      </c>
      <c r="AN13" s="241"/>
      <c r="AO13" s="242"/>
      <c r="AP13" s="243"/>
      <c r="AQ13" s="244"/>
      <c r="AR13" s="245"/>
      <c r="AS13" s="246"/>
      <c r="AV13" s="257" t="s">
        <v>26</v>
      </c>
      <c r="AW13" s="241"/>
      <c r="AX13" s="242"/>
      <c r="AY13" s="243"/>
      <c r="AZ13" s="244"/>
      <c r="BA13" s="245"/>
      <c r="BB13" s="246"/>
      <c r="BE13" s="257" t="s">
        <v>26</v>
      </c>
      <c r="BF13" s="241"/>
      <c r="BG13" s="242"/>
      <c r="BH13" s="243"/>
      <c r="BI13" s="244"/>
      <c r="BJ13" s="245"/>
      <c r="BK13" s="246"/>
      <c r="BN13" s="257" t="s">
        <v>26</v>
      </c>
      <c r="BO13" s="241"/>
      <c r="BP13" s="242"/>
      <c r="BQ13" s="243"/>
      <c r="BR13" s="244"/>
      <c r="BS13" s="245"/>
      <c r="BT13" s="246"/>
      <c r="BW13" s="257" t="s">
        <v>26</v>
      </c>
      <c r="BX13" s="241"/>
      <c r="BY13" s="242"/>
      <c r="BZ13" s="243"/>
      <c r="CA13" s="244"/>
      <c r="CB13" s="245"/>
      <c r="CC13" s="246"/>
      <c r="CF13" s="257" t="s">
        <v>26</v>
      </c>
      <c r="CG13" s="241"/>
      <c r="CH13" s="242"/>
      <c r="CI13" s="243"/>
      <c r="CJ13" s="244"/>
      <c r="CK13" s="245"/>
      <c r="CL13" s="246"/>
      <c r="CO13" s="257" t="s">
        <v>26</v>
      </c>
      <c r="CP13" s="241"/>
      <c r="CQ13" s="242"/>
      <c r="CR13" s="243"/>
      <c r="CS13" s="244"/>
      <c r="CT13" s="245"/>
      <c r="CU13" s="246"/>
      <c r="CX13" s="257" t="s">
        <v>26</v>
      </c>
      <c r="CY13" s="241"/>
      <c r="CZ13" s="242"/>
      <c r="DA13" s="243"/>
      <c r="DB13" s="244"/>
      <c r="DC13" s="245"/>
      <c r="DD13" s="246"/>
      <c r="DG13" s="257" t="s">
        <v>26</v>
      </c>
      <c r="DH13" s="241"/>
      <c r="DI13" s="242"/>
      <c r="DJ13" s="243"/>
      <c r="DK13" s="244"/>
      <c r="DL13" s="245"/>
      <c r="DM13" s="246"/>
      <c r="DP13" s="257" t="s">
        <v>26</v>
      </c>
      <c r="DQ13" s="241"/>
      <c r="DR13" s="242"/>
      <c r="DS13" s="243"/>
      <c r="DT13" s="244"/>
      <c r="DU13" s="245"/>
      <c r="DV13" s="246"/>
      <c r="DY13" s="257" t="s">
        <v>26</v>
      </c>
      <c r="DZ13" s="241"/>
      <c r="EA13" s="242"/>
      <c r="EB13" s="243"/>
      <c r="EC13" s="244"/>
      <c r="ED13" s="245"/>
      <c r="EE13" s="246"/>
    </row>
    <row r="14" spans="1:137" hidden="1" x14ac:dyDescent="0.35">
      <c r="A14" s="86"/>
      <c r="B14" s="96">
        <v>1</v>
      </c>
      <c r="C14" s="627"/>
      <c r="D14" s="628"/>
      <c r="E14" s="97"/>
      <c r="F14" s="97"/>
      <c r="G14" s="464"/>
      <c r="H14" s="445">
        <v>48000</v>
      </c>
      <c r="I14" s="446">
        <v>0.25</v>
      </c>
      <c r="J14" s="446">
        <v>0.5</v>
      </c>
      <c r="K14" s="100">
        <f>H14*(1+I14)*J14*G14/12</f>
        <v>0</v>
      </c>
      <c r="L14" s="89"/>
      <c r="M14" s="56"/>
      <c r="Z14" s="258">
        <f>K14</f>
        <v>0</v>
      </c>
      <c r="AA14" s="258">
        <f>AI14+AR14+BA14+BJ14+BS14+CB14+CK14+CT14+DC14+DL14+DU14+ED14</f>
        <v>0</v>
      </c>
      <c r="AB14" s="259">
        <f>Z14-AA14</f>
        <v>0</v>
      </c>
      <c r="AD14" s="260"/>
      <c r="AE14" s="261"/>
      <c r="AF14" s="262">
        <v>0</v>
      </c>
      <c r="AG14" s="263"/>
      <c r="AH14" s="264">
        <v>1</v>
      </c>
      <c r="AI14" s="265">
        <f>IF(AH14="","",AF14*AH14)</f>
        <v>0</v>
      </c>
      <c r="AJ14" s="266"/>
      <c r="AM14" s="260"/>
      <c r="AN14" s="261"/>
      <c r="AO14" s="262">
        <v>0</v>
      </c>
      <c r="AP14" s="263"/>
      <c r="AQ14" s="264">
        <v>1</v>
      </c>
      <c r="AR14" s="265">
        <f>IF(AQ14="","",AO14*AQ14)</f>
        <v>0</v>
      </c>
      <c r="AS14" s="266"/>
      <c r="AV14" s="260"/>
      <c r="AW14" s="261"/>
      <c r="AX14" s="262">
        <v>0</v>
      </c>
      <c r="AY14" s="263"/>
      <c r="AZ14" s="264">
        <v>1</v>
      </c>
      <c r="BA14" s="265">
        <f>IF(AZ14="","",AX14*AZ14)</f>
        <v>0</v>
      </c>
      <c r="BB14" s="266"/>
      <c r="BE14" s="260"/>
      <c r="BF14" s="261"/>
      <c r="BG14" s="262">
        <v>0</v>
      </c>
      <c r="BH14" s="263"/>
      <c r="BI14" s="264">
        <v>1</v>
      </c>
      <c r="BJ14" s="265">
        <f>IF(BI14="","",BG14*BI14)</f>
        <v>0</v>
      </c>
      <c r="BK14" s="266"/>
      <c r="BN14" s="260"/>
      <c r="BO14" s="261"/>
      <c r="BP14" s="262">
        <v>0</v>
      </c>
      <c r="BQ14" s="263"/>
      <c r="BR14" s="264">
        <v>1</v>
      </c>
      <c r="BS14" s="265">
        <f>IF(BR14="","",BP14*BR14)</f>
        <v>0</v>
      </c>
      <c r="BT14" s="266"/>
      <c r="BW14" s="260"/>
      <c r="BX14" s="261"/>
      <c r="BY14" s="262">
        <v>0</v>
      </c>
      <c r="BZ14" s="263"/>
      <c r="CA14" s="264">
        <v>1</v>
      </c>
      <c r="CB14" s="265">
        <f>IF(CA14="","",BY14*CA14)</f>
        <v>0</v>
      </c>
      <c r="CC14" s="266"/>
      <c r="CF14" s="260"/>
      <c r="CG14" s="261"/>
      <c r="CH14" s="262">
        <v>0</v>
      </c>
      <c r="CI14" s="263"/>
      <c r="CJ14" s="264">
        <v>1</v>
      </c>
      <c r="CK14" s="265">
        <f>IF(CJ14="","",CH14*CJ14)</f>
        <v>0</v>
      </c>
      <c r="CL14" s="266"/>
      <c r="CO14" s="260"/>
      <c r="CP14" s="261"/>
      <c r="CQ14" s="262">
        <v>0</v>
      </c>
      <c r="CR14" s="263"/>
      <c r="CS14" s="264">
        <v>1</v>
      </c>
      <c r="CT14" s="265">
        <f>IF(CS14="","",CQ14*CS14)</f>
        <v>0</v>
      </c>
      <c r="CU14" s="266"/>
      <c r="CX14" s="260"/>
      <c r="CY14" s="261"/>
      <c r="CZ14" s="262">
        <v>0</v>
      </c>
      <c r="DA14" s="263"/>
      <c r="DB14" s="264">
        <v>1</v>
      </c>
      <c r="DC14" s="265">
        <f>IF(DB14="","",CZ14*DB14)</f>
        <v>0</v>
      </c>
      <c r="DD14" s="266"/>
      <c r="DG14" s="260"/>
      <c r="DH14" s="261"/>
      <c r="DI14" s="262">
        <v>0</v>
      </c>
      <c r="DJ14" s="263"/>
      <c r="DK14" s="264">
        <v>1</v>
      </c>
      <c r="DL14" s="265">
        <f>IF(DK14="","",DI14*DK14)</f>
        <v>0</v>
      </c>
      <c r="DM14" s="266"/>
      <c r="DP14" s="260"/>
      <c r="DQ14" s="261"/>
      <c r="DR14" s="262">
        <v>0</v>
      </c>
      <c r="DS14" s="263"/>
      <c r="DT14" s="264">
        <v>1</v>
      </c>
      <c r="DU14" s="265">
        <f>IF(DT14="","",DR14*DT14)</f>
        <v>0</v>
      </c>
      <c r="DV14" s="266"/>
      <c r="DY14" s="260"/>
      <c r="DZ14" s="261"/>
      <c r="EA14" s="262">
        <v>0</v>
      </c>
      <c r="EB14" s="263"/>
      <c r="EC14" s="264">
        <v>1</v>
      </c>
      <c r="ED14" s="265">
        <f>IF(EC14="","",EA14*EC14)</f>
        <v>0</v>
      </c>
      <c r="EE14" s="266"/>
    </row>
    <row r="15" spans="1:137" hidden="1" x14ac:dyDescent="0.35">
      <c r="A15" s="86"/>
      <c r="B15" s="101">
        <v>2</v>
      </c>
      <c r="C15" s="586"/>
      <c r="D15" s="594"/>
      <c r="E15" s="97"/>
      <c r="F15" s="97"/>
      <c r="G15" s="137"/>
      <c r="H15" s="98">
        <v>0</v>
      </c>
      <c r="I15" s="99">
        <v>0</v>
      </c>
      <c r="J15" s="99">
        <v>0</v>
      </c>
      <c r="K15" s="100">
        <f t="shared" ref="K15:K33" si="0">H15*(1+I15)*J15*G15/12</f>
        <v>0</v>
      </c>
      <c r="L15" s="89"/>
      <c r="M15" s="56"/>
      <c r="Z15" s="258">
        <f t="shared" ref="Z15:Z33" si="1">K15</f>
        <v>0</v>
      </c>
      <c r="AA15" s="258">
        <f t="shared" ref="AA15:AA33" si="2">AI15+AR15+BA15+BJ15+BS15+CB15+CK15+CT15+DC15+DL15+DU15+ED15</f>
        <v>0</v>
      </c>
      <c r="AB15" s="259">
        <f t="shared" ref="AB15:AB33" si="3">Z15-AA15</f>
        <v>0</v>
      </c>
      <c r="AD15" s="267"/>
      <c r="AE15" s="268"/>
      <c r="AF15" s="269">
        <v>0</v>
      </c>
      <c r="AG15" s="270"/>
      <c r="AH15" s="271">
        <v>1</v>
      </c>
      <c r="AI15" s="272">
        <f t="shared" ref="AI15:AI33" si="4">IF(AH15="","",AF15*AH15)</f>
        <v>0</v>
      </c>
      <c r="AJ15" s="273"/>
      <c r="AM15" s="267"/>
      <c r="AN15" s="268"/>
      <c r="AO15" s="269">
        <v>0</v>
      </c>
      <c r="AP15" s="270"/>
      <c r="AQ15" s="271">
        <v>1</v>
      </c>
      <c r="AR15" s="272">
        <f t="shared" ref="AR15:AR33" si="5">IF(AQ15="","",AO15*AQ15)</f>
        <v>0</v>
      </c>
      <c r="AS15" s="273"/>
      <c r="AV15" s="267"/>
      <c r="AW15" s="268"/>
      <c r="AX15" s="269">
        <v>0</v>
      </c>
      <c r="AY15" s="270"/>
      <c r="AZ15" s="271">
        <v>1</v>
      </c>
      <c r="BA15" s="272">
        <f t="shared" ref="BA15:BA33" si="6">IF(AZ15="","",AX15*AZ15)</f>
        <v>0</v>
      </c>
      <c r="BB15" s="273"/>
      <c r="BE15" s="267"/>
      <c r="BF15" s="268"/>
      <c r="BG15" s="269">
        <v>0</v>
      </c>
      <c r="BH15" s="270"/>
      <c r="BI15" s="271">
        <v>1</v>
      </c>
      <c r="BJ15" s="272">
        <f t="shared" ref="BJ15:BJ33" si="7">IF(BI15="","",BG15*BI15)</f>
        <v>0</v>
      </c>
      <c r="BK15" s="273"/>
      <c r="BN15" s="267"/>
      <c r="BO15" s="268"/>
      <c r="BP15" s="269">
        <v>0</v>
      </c>
      <c r="BQ15" s="270"/>
      <c r="BR15" s="271">
        <v>1</v>
      </c>
      <c r="BS15" s="272">
        <f t="shared" ref="BS15:BS33" si="8">IF(BR15="","",BP15*BR15)</f>
        <v>0</v>
      </c>
      <c r="BT15" s="273"/>
      <c r="BW15" s="267"/>
      <c r="BX15" s="268"/>
      <c r="BY15" s="269">
        <v>0</v>
      </c>
      <c r="BZ15" s="270"/>
      <c r="CA15" s="271">
        <v>1</v>
      </c>
      <c r="CB15" s="272">
        <f t="shared" ref="CB15:CB33" si="9">IF(CA15="","",BY15*CA15)</f>
        <v>0</v>
      </c>
      <c r="CC15" s="273"/>
      <c r="CF15" s="267"/>
      <c r="CG15" s="268"/>
      <c r="CH15" s="269">
        <v>0</v>
      </c>
      <c r="CI15" s="270"/>
      <c r="CJ15" s="271">
        <v>1</v>
      </c>
      <c r="CK15" s="272">
        <f t="shared" ref="CK15:CK33" si="10">IF(CJ15="","",CH15*CJ15)</f>
        <v>0</v>
      </c>
      <c r="CL15" s="273"/>
      <c r="CO15" s="267"/>
      <c r="CP15" s="268"/>
      <c r="CQ15" s="269">
        <v>0</v>
      </c>
      <c r="CR15" s="270"/>
      <c r="CS15" s="271">
        <v>1</v>
      </c>
      <c r="CT15" s="272">
        <f t="shared" ref="CT15:CT33" si="11">IF(CS15="","",CQ15*CS15)</f>
        <v>0</v>
      </c>
      <c r="CU15" s="273"/>
      <c r="CX15" s="267"/>
      <c r="CY15" s="268"/>
      <c r="CZ15" s="269">
        <v>0</v>
      </c>
      <c r="DA15" s="270"/>
      <c r="DB15" s="271">
        <v>1</v>
      </c>
      <c r="DC15" s="272">
        <f t="shared" ref="DC15:DC33" si="12">IF(DB15="","",CZ15*DB15)</f>
        <v>0</v>
      </c>
      <c r="DD15" s="273"/>
      <c r="DG15" s="267"/>
      <c r="DH15" s="268"/>
      <c r="DI15" s="269">
        <v>0</v>
      </c>
      <c r="DJ15" s="270"/>
      <c r="DK15" s="271">
        <v>1</v>
      </c>
      <c r="DL15" s="272">
        <f t="shared" ref="DL15:DL33" si="13">IF(DK15="","",DI15*DK15)</f>
        <v>0</v>
      </c>
      <c r="DM15" s="273"/>
      <c r="DP15" s="267"/>
      <c r="DQ15" s="268"/>
      <c r="DR15" s="269">
        <v>0</v>
      </c>
      <c r="DS15" s="270"/>
      <c r="DT15" s="271">
        <v>1</v>
      </c>
      <c r="DU15" s="272">
        <f t="shared" ref="DU15:DU33" si="14">IF(DT15="","",DR15*DT15)</f>
        <v>0</v>
      </c>
      <c r="DV15" s="273"/>
      <c r="DY15" s="267"/>
      <c r="DZ15" s="268"/>
      <c r="EA15" s="269">
        <v>0</v>
      </c>
      <c r="EB15" s="270"/>
      <c r="EC15" s="271">
        <v>1</v>
      </c>
      <c r="ED15" s="272">
        <f t="shared" ref="ED15:ED33" si="15">IF(EC15="","",EA15*EC15)</f>
        <v>0</v>
      </c>
      <c r="EE15" s="273"/>
    </row>
    <row r="16" spans="1:137" hidden="1" x14ac:dyDescent="0.35">
      <c r="A16" s="86"/>
      <c r="B16" s="101">
        <v>3</v>
      </c>
      <c r="C16" s="586"/>
      <c r="D16" s="594"/>
      <c r="E16" s="97"/>
      <c r="F16" s="97"/>
      <c r="G16" s="137"/>
      <c r="H16" s="98">
        <v>0</v>
      </c>
      <c r="I16" s="99">
        <v>0</v>
      </c>
      <c r="J16" s="99">
        <v>0</v>
      </c>
      <c r="K16" s="100">
        <f t="shared" si="0"/>
        <v>0</v>
      </c>
      <c r="L16" s="89"/>
      <c r="M16" s="56"/>
      <c r="Z16" s="258">
        <f t="shared" si="1"/>
        <v>0</v>
      </c>
      <c r="AA16" s="258">
        <f t="shared" si="2"/>
        <v>0</v>
      </c>
      <c r="AB16" s="259">
        <f t="shared" si="3"/>
        <v>0</v>
      </c>
      <c r="AD16" s="267"/>
      <c r="AE16" s="268"/>
      <c r="AF16" s="269">
        <v>0</v>
      </c>
      <c r="AG16" s="270"/>
      <c r="AH16" s="271">
        <v>1</v>
      </c>
      <c r="AI16" s="272">
        <f t="shared" si="4"/>
        <v>0</v>
      </c>
      <c r="AJ16" s="273"/>
      <c r="AM16" s="267"/>
      <c r="AN16" s="268"/>
      <c r="AO16" s="269">
        <v>0</v>
      </c>
      <c r="AP16" s="270"/>
      <c r="AQ16" s="271">
        <v>1</v>
      </c>
      <c r="AR16" s="272">
        <f t="shared" si="5"/>
        <v>0</v>
      </c>
      <c r="AS16" s="273"/>
      <c r="AV16" s="267"/>
      <c r="AW16" s="268"/>
      <c r="AX16" s="269">
        <v>0</v>
      </c>
      <c r="AY16" s="270"/>
      <c r="AZ16" s="271">
        <v>1</v>
      </c>
      <c r="BA16" s="272">
        <f t="shared" si="6"/>
        <v>0</v>
      </c>
      <c r="BB16" s="273"/>
      <c r="BE16" s="267"/>
      <c r="BF16" s="268"/>
      <c r="BG16" s="269">
        <v>0</v>
      </c>
      <c r="BH16" s="270"/>
      <c r="BI16" s="271">
        <v>1</v>
      </c>
      <c r="BJ16" s="272">
        <f t="shared" si="7"/>
        <v>0</v>
      </c>
      <c r="BK16" s="273"/>
      <c r="BN16" s="267"/>
      <c r="BO16" s="268"/>
      <c r="BP16" s="269">
        <v>0</v>
      </c>
      <c r="BQ16" s="270"/>
      <c r="BR16" s="271">
        <v>1</v>
      </c>
      <c r="BS16" s="272">
        <f t="shared" si="8"/>
        <v>0</v>
      </c>
      <c r="BT16" s="273"/>
      <c r="BW16" s="267"/>
      <c r="BX16" s="268"/>
      <c r="BY16" s="269">
        <v>0</v>
      </c>
      <c r="BZ16" s="270"/>
      <c r="CA16" s="271">
        <v>1</v>
      </c>
      <c r="CB16" s="272">
        <f t="shared" si="9"/>
        <v>0</v>
      </c>
      <c r="CC16" s="273"/>
      <c r="CF16" s="267"/>
      <c r="CG16" s="268"/>
      <c r="CH16" s="269">
        <v>0</v>
      </c>
      <c r="CI16" s="270"/>
      <c r="CJ16" s="271">
        <v>1</v>
      </c>
      <c r="CK16" s="272">
        <f t="shared" si="10"/>
        <v>0</v>
      </c>
      <c r="CL16" s="273"/>
      <c r="CO16" s="267"/>
      <c r="CP16" s="268"/>
      <c r="CQ16" s="269">
        <v>0</v>
      </c>
      <c r="CR16" s="270"/>
      <c r="CS16" s="271">
        <v>1</v>
      </c>
      <c r="CT16" s="272">
        <f t="shared" si="11"/>
        <v>0</v>
      </c>
      <c r="CU16" s="273"/>
      <c r="CX16" s="267"/>
      <c r="CY16" s="268"/>
      <c r="CZ16" s="269">
        <v>0</v>
      </c>
      <c r="DA16" s="270"/>
      <c r="DB16" s="271">
        <v>1</v>
      </c>
      <c r="DC16" s="272">
        <f t="shared" si="12"/>
        <v>0</v>
      </c>
      <c r="DD16" s="273"/>
      <c r="DG16" s="267"/>
      <c r="DH16" s="268"/>
      <c r="DI16" s="269">
        <v>0</v>
      </c>
      <c r="DJ16" s="270"/>
      <c r="DK16" s="271">
        <v>1</v>
      </c>
      <c r="DL16" s="272">
        <f t="shared" si="13"/>
        <v>0</v>
      </c>
      <c r="DM16" s="273"/>
      <c r="DP16" s="267"/>
      <c r="DQ16" s="268"/>
      <c r="DR16" s="269">
        <v>0</v>
      </c>
      <c r="DS16" s="270"/>
      <c r="DT16" s="271">
        <v>1</v>
      </c>
      <c r="DU16" s="272">
        <f t="shared" si="14"/>
        <v>0</v>
      </c>
      <c r="DV16" s="273"/>
      <c r="DY16" s="267"/>
      <c r="DZ16" s="268"/>
      <c r="EA16" s="269">
        <v>0</v>
      </c>
      <c r="EB16" s="270"/>
      <c r="EC16" s="271">
        <v>1</v>
      </c>
      <c r="ED16" s="272">
        <f t="shared" si="15"/>
        <v>0</v>
      </c>
      <c r="EE16" s="273"/>
    </row>
    <row r="17" spans="1:135" hidden="1" x14ac:dyDescent="0.35">
      <c r="A17" s="86"/>
      <c r="B17" s="101">
        <v>4</v>
      </c>
      <c r="C17" s="586"/>
      <c r="D17" s="594"/>
      <c r="E17" s="97"/>
      <c r="F17" s="97"/>
      <c r="G17" s="137"/>
      <c r="H17" s="98">
        <v>0</v>
      </c>
      <c r="I17" s="99">
        <v>0</v>
      </c>
      <c r="J17" s="99">
        <v>0</v>
      </c>
      <c r="K17" s="100">
        <f t="shared" si="0"/>
        <v>0</v>
      </c>
      <c r="L17" s="89"/>
      <c r="M17" s="56"/>
      <c r="Z17" s="258">
        <f t="shared" si="1"/>
        <v>0</v>
      </c>
      <c r="AA17" s="258">
        <f t="shared" si="2"/>
        <v>0</v>
      </c>
      <c r="AB17" s="259">
        <f t="shared" si="3"/>
        <v>0</v>
      </c>
      <c r="AD17" s="267"/>
      <c r="AE17" s="268"/>
      <c r="AF17" s="269">
        <v>0</v>
      </c>
      <c r="AG17" s="270"/>
      <c r="AH17" s="271">
        <v>1</v>
      </c>
      <c r="AI17" s="272">
        <f t="shared" si="4"/>
        <v>0</v>
      </c>
      <c r="AJ17" s="273"/>
      <c r="AM17" s="267"/>
      <c r="AN17" s="268"/>
      <c r="AO17" s="269">
        <v>0</v>
      </c>
      <c r="AP17" s="270"/>
      <c r="AQ17" s="271">
        <v>1</v>
      </c>
      <c r="AR17" s="272">
        <f t="shared" si="5"/>
        <v>0</v>
      </c>
      <c r="AS17" s="273"/>
      <c r="AV17" s="267"/>
      <c r="AW17" s="268"/>
      <c r="AX17" s="269">
        <v>0</v>
      </c>
      <c r="AY17" s="270"/>
      <c r="AZ17" s="271">
        <v>1</v>
      </c>
      <c r="BA17" s="272">
        <f t="shared" si="6"/>
        <v>0</v>
      </c>
      <c r="BB17" s="273"/>
      <c r="BE17" s="267"/>
      <c r="BF17" s="268"/>
      <c r="BG17" s="269">
        <v>0</v>
      </c>
      <c r="BH17" s="270"/>
      <c r="BI17" s="271">
        <v>1</v>
      </c>
      <c r="BJ17" s="272">
        <f t="shared" si="7"/>
        <v>0</v>
      </c>
      <c r="BK17" s="273"/>
      <c r="BN17" s="267"/>
      <c r="BO17" s="268"/>
      <c r="BP17" s="269">
        <v>0</v>
      </c>
      <c r="BQ17" s="270"/>
      <c r="BR17" s="271">
        <v>1</v>
      </c>
      <c r="BS17" s="272">
        <f t="shared" si="8"/>
        <v>0</v>
      </c>
      <c r="BT17" s="273"/>
      <c r="BW17" s="267"/>
      <c r="BX17" s="268"/>
      <c r="BY17" s="269">
        <v>0</v>
      </c>
      <c r="BZ17" s="270"/>
      <c r="CA17" s="271">
        <v>1</v>
      </c>
      <c r="CB17" s="272">
        <f t="shared" si="9"/>
        <v>0</v>
      </c>
      <c r="CC17" s="273"/>
      <c r="CF17" s="267"/>
      <c r="CG17" s="268"/>
      <c r="CH17" s="269">
        <v>0</v>
      </c>
      <c r="CI17" s="270"/>
      <c r="CJ17" s="271">
        <v>1</v>
      </c>
      <c r="CK17" s="272">
        <f t="shared" si="10"/>
        <v>0</v>
      </c>
      <c r="CL17" s="273"/>
      <c r="CO17" s="267"/>
      <c r="CP17" s="268"/>
      <c r="CQ17" s="269">
        <v>0</v>
      </c>
      <c r="CR17" s="270"/>
      <c r="CS17" s="271">
        <v>1</v>
      </c>
      <c r="CT17" s="272">
        <f t="shared" si="11"/>
        <v>0</v>
      </c>
      <c r="CU17" s="273"/>
      <c r="CX17" s="267"/>
      <c r="CY17" s="268"/>
      <c r="CZ17" s="269">
        <v>0</v>
      </c>
      <c r="DA17" s="270"/>
      <c r="DB17" s="271">
        <v>1</v>
      </c>
      <c r="DC17" s="272">
        <f t="shared" si="12"/>
        <v>0</v>
      </c>
      <c r="DD17" s="273"/>
      <c r="DG17" s="267"/>
      <c r="DH17" s="268"/>
      <c r="DI17" s="269">
        <v>0</v>
      </c>
      <c r="DJ17" s="270"/>
      <c r="DK17" s="271">
        <v>1</v>
      </c>
      <c r="DL17" s="272">
        <f t="shared" si="13"/>
        <v>0</v>
      </c>
      <c r="DM17" s="273"/>
      <c r="DP17" s="267"/>
      <c r="DQ17" s="268"/>
      <c r="DR17" s="269">
        <v>0</v>
      </c>
      <c r="DS17" s="270"/>
      <c r="DT17" s="271">
        <v>1</v>
      </c>
      <c r="DU17" s="272">
        <f t="shared" si="14"/>
        <v>0</v>
      </c>
      <c r="DV17" s="273"/>
      <c r="DY17" s="267"/>
      <c r="DZ17" s="268"/>
      <c r="EA17" s="269">
        <v>0</v>
      </c>
      <c r="EB17" s="270"/>
      <c r="EC17" s="271">
        <v>1</v>
      </c>
      <c r="ED17" s="272">
        <f t="shared" si="15"/>
        <v>0</v>
      </c>
      <c r="EE17" s="273"/>
    </row>
    <row r="18" spans="1:135" hidden="1" x14ac:dyDescent="0.35">
      <c r="A18" s="86"/>
      <c r="B18" s="101">
        <v>5</v>
      </c>
      <c r="C18" s="586"/>
      <c r="D18" s="594"/>
      <c r="E18" s="97"/>
      <c r="F18" s="97"/>
      <c r="G18" s="137"/>
      <c r="H18" s="98">
        <v>0</v>
      </c>
      <c r="I18" s="99">
        <v>0</v>
      </c>
      <c r="J18" s="99">
        <v>0</v>
      </c>
      <c r="K18" s="100">
        <f t="shared" si="0"/>
        <v>0</v>
      </c>
      <c r="L18" s="89"/>
      <c r="M18" s="56"/>
      <c r="Z18" s="258">
        <f t="shared" si="1"/>
        <v>0</v>
      </c>
      <c r="AA18" s="258">
        <f t="shared" si="2"/>
        <v>0</v>
      </c>
      <c r="AB18" s="259">
        <f t="shared" si="3"/>
        <v>0</v>
      </c>
      <c r="AD18" s="267"/>
      <c r="AE18" s="268"/>
      <c r="AF18" s="269">
        <v>0</v>
      </c>
      <c r="AG18" s="270"/>
      <c r="AH18" s="271">
        <v>1</v>
      </c>
      <c r="AI18" s="272">
        <f t="shared" si="4"/>
        <v>0</v>
      </c>
      <c r="AJ18" s="273"/>
      <c r="AM18" s="267"/>
      <c r="AN18" s="268"/>
      <c r="AO18" s="269">
        <v>0</v>
      </c>
      <c r="AP18" s="270"/>
      <c r="AQ18" s="271">
        <v>1</v>
      </c>
      <c r="AR18" s="272">
        <f t="shared" si="5"/>
        <v>0</v>
      </c>
      <c r="AS18" s="273"/>
      <c r="AV18" s="267"/>
      <c r="AW18" s="268"/>
      <c r="AX18" s="269">
        <v>0</v>
      </c>
      <c r="AY18" s="270"/>
      <c r="AZ18" s="271">
        <v>1</v>
      </c>
      <c r="BA18" s="272">
        <f t="shared" si="6"/>
        <v>0</v>
      </c>
      <c r="BB18" s="273"/>
      <c r="BE18" s="267"/>
      <c r="BF18" s="268"/>
      <c r="BG18" s="269">
        <v>0</v>
      </c>
      <c r="BH18" s="270"/>
      <c r="BI18" s="271">
        <v>1</v>
      </c>
      <c r="BJ18" s="272">
        <f t="shared" si="7"/>
        <v>0</v>
      </c>
      <c r="BK18" s="273"/>
      <c r="BN18" s="267"/>
      <c r="BO18" s="268"/>
      <c r="BP18" s="269">
        <v>0</v>
      </c>
      <c r="BQ18" s="270"/>
      <c r="BR18" s="271">
        <v>1</v>
      </c>
      <c r="BS18" s="272">
        <f t="shared" si="8"/>
        <v>0</v>
      </c>
      <c r="BT18" s="273"/>
      <c r="BW18" s="267"/>
      <c r="BX18" s="268"/>
      <c r="BY18" s="269">
        <v>0</v>
      </c>
      <c r="BZ18" s="270"/>
      <c r="CA18" s="271">
        <v>1</v>
      </c>
      <c r="CB18" s="272">
        <f t="shared" si="9"/>
        <v>0</v>
      </c>
      <c r="CC18" s="273"/>
      <c r="CF18" s="267"/>
      <c r="CG18" s="268"/>
      <c r="CH18" s="269">
        <v>0</v>
      </c>
      <c r="CI18" s="270"/>
      <c r="CJ18" s="271">
        <v>1</v>
      </c>
      <c r="CK18" s="272">
        <f t="shared" si="10"/>
        <v>0</v>
      </c>
      <c r="CL18" s="273"/>
      <c r="CO18" s="267"/>
      <c r="CP18" s="268"/>
      <c r="CQ18" s="269">
        <v>0</v>
      </c>
      <c r="CR18" s="270"/>
      <c r="CS18" s="271">
        <v>1</v>
      </c>
      <c r="CT18" s="272">
        <f t="shared" si="11"/>
        <v>0</v>
      </c>
      <c r="CU18" s="273"/>
      <c r="CX18" s="267"/>
      <c r="CY18" s="268"/>
      <c r="CZ18" s="269">
        <v>0</v>
      </c>
      <c r="DA18" s="270"/>
      <c r="DB18" s="271">
        <v>1</v>
      </c>
      <c r="DC18" s="272">
        <f t="shared" si="12"/>
        <v>0</v>
      </c>
      <c r="DD18" s="273"/>
      <c r="DG18" s="267"/>
      <c r="DH18" s="268"/>
      <c r="DI18" s="269">
        <v>0</v>
      </c>
      <c r="DJ18" s="270"/>
      <c r="DK18" s="271">
        <v>1</v>
      </c>
      <c r="DL18" s="272">
        <f t="shared" si="13"/>
        <v>0</v>
      </c>
      <c r="DM18" s="273"/>
      <c r="DP18" s="267"/>
      <c r="DQ18" s="268"/>
      <c r="DR18" s="269">
        <v>0</v>
      </c>
      <c r="DS18" s="270"/>
      <c r="DT18" s="271">
        <v>1</v>
      </c>
      <c r="DU18" s="272">
        <f t="shared" si="14"/>
        <v>0</v>
      </c>
      <c r="DV18" s="273"/>
      <c r="DY18" s="267"/>
      <c r="DZ18" s="268"/>
      <c r="EA18" s="269">
        <v>0</v>
      </c>
      <c r="EB18" s="270"/>
      <c r="EC18" s="271">
        <v>1</v>
      </c>
      <c r="ED18" s="272">
        <f t="shared" si="15"/>
        <v>0</v>
      </c>
      <c r="EE18" s="273"/>
    </row>
    <row r="19" spans="1:135" hidden="1" x14ac:dyDescent="0.35">
      <c r="A19" s="86"/>
      <c r="B19" s="101">
        <v>6</v>
      </c>
      <c r="C19" s="586"/>
      <c r="D19" s="594"/>
      <c r="E19" s="97"/>
      <c r="F19" s="97"/>
      <c r="G19" s="137"/>
      <c r="H19" s="98">
        <v>0</v>
      </c>
      <c r="I19" s="99">
        <v>0</v>
      </c>
      <c r="J19" s="99">
        <v>0</v>
      </c>
      <c r="K19" s="100">
        <f t="shared" si="0"/>
        <v>0</v>
      </c>
      <c r="L19" s="89"/>
      <c r="M19" s="56"/>
      <c r="Z19" s="258">
        <f t="shared" si="1"/>
        <v>0</v>
      </c>
      <c r="AA19" s="258">
        <f t="shared" si="2"/>
        <v>0</v>
      </c>
      <c r="AB19" s="259">
        <f t="shared" si="3"/>
        <v>0</v>
      </c>
      <c r="AD19" s="267"/>
      <c r="AE19" s="268"/>
      <c r="AF19" s="269">
        <v>0</v>
      </c>
      <c r="AG19" s="270"/>
      <c r="AH19" s="271">
        <v>1</v>
      </c>
      <c r="AI19" s="272">
        <f t="shared" si="4"/>
        <v>0</v>
      </c>
      <c r="AJ19" s="273"/>
      <c r="AM19" s="267"/>
      <c r="AN19" s="268"/>
      <c r="AO19" s="269">
        <v>0</v>
      </c>
      <c r="AP19" s="270"/>
      <c r="AQ19" s="271">
        <v>1</v>
      </c>
      <c r="AR19" s="272">
        <f t="shared" si="5"/>
        <v>0</v>
      </c>
      <c r="AS19" s="273"/>
      <c r="AV19" s="267"/>
      <c r="AW19" s="268"/>
      <c r="AX19" s="269">
        <v>0</v>
      </c>
      <c r="AY19" s="270"/>
      <c r="AZ19" s="271">
        <v>1</v>
      </c>
      <c r="BA19" s="272">
        <f t="shared" si="6"/>
        <v>0</v>
      </c>
      <c r="BB19" s="273"/>
      <c r="BE19" s="267"/>
      <c r="BF19" s="268"/>
      <c r="BG19" s="269">
        <v>0</v>
      </c>
      <c r="BH19" s="270"/>
      <c r="BI19" s="271">
        <v>1</v>
      </c>
      <c r="BJ19" s="272">
        <f t="shared" si="7"/>
        <v>0</v>
      </c>
      <c r="BK19" s="273"/>
      <c r="BN19" s="267"/>
      <c r="BO19" s="268"/>
      <c r="BP19" s="269">
        <v>0</v>
      </c>
      <c r="BQ19" s="270"/>
      <c r="BR19" s="271">
        <v>1</v>
      </c>
      <c r="BS19" s="272">
        <f t="shared" si="8"/>
        <v>0</v>
      </c>
      <c r="BT19" s="273"/>
      <c r="BW19" s="267"/>
      <c r="BX19" s="268"/>
      <c r="BY19" s="269">
        <v>0</v>
      </c>
      <c r="BZ19" s="270"/>
      <c r="CA19" s="271">
        <v>1</v>
      </c>
      <c r="CB19" s="272">
        <f t="shared" si="9"/>
        <v>0</v>
      </c>
      <c r="CC19" s="273"/>
      <c r="CF19" s="267"/>
      <c r="CG19" s="268"/>
      <c r="CH19" s="269">
        <v>0</v>
      </c>
      <c r="CI19" s="270"/>
      <c r="CJ19" s="271">
        <v>1</v>
      </c>
      <c r="CK19" s="272">
        <f t="shared" si="10"/>
        <v>0</v>
      </c>
      <c r="CL19" s="273"/>
      <c r="CO19" s="267"/>
      <c r="CP19" s="268"/>
      <c r="CQ19" s="269">
        <v>0</v>
      </c>
      <c r="CR19" s="270"/>
      <c r="CS19" s="271">
        <v>1</v>
      </c>
      <c r="CT19" s="272">
        <f t="shared" si="11"/>
        <v>0</v>
      </c>
      <c r="CU19" s="273"/>
      <c r="CX19" s="267"/>
      <c r="CY19" s="268"/>
      <c r="CZ19" s="269">
        <v>0</v>
      </c>
      <c r="DA19" s="270"/>
      <c r="DB19" s="271">
        <v>1</v>
      </c>
      <c r="DC19" s="272">
        <f t="shared" si="12"/>
        <v>0</v>
      </c>
      <c r="DD19" s="273"/>
      <c r="DG19" s="267"/>
      <c r="DH19" s="268"/>
      <c r="DI19" s="269">
        <v>0</v>
      </c>
      <c r="DJ19" s="270"/>
      <c r="DK19" s="271">
        <v>1</v>
      </c>
      <c r="DL19" s="272">
        <f t="shared" si="13"/>
        <v>0</v>
      </c>
      <c r="DM19" s="273"/>
      <c r="DP19" s="267"/>
      <c r="DQ19" s="268"/>
      <c r="DR19" s="269">
        <v>0</v>
      </c>
      <c r="DS19" s="270"/>
      <c r="DT19" s="271">
        <v>1</v>
      </c>
      <c r="DU19" s="272">
        <f t="shared" si="14"/>
        <v>0</v>
      </c>
      <c r="DV19" s="273"/>
      <c r="DY19" s="267"/>
      <c r="DZ19" s="268"/>
      <c r="EA19" s="269">
        <v>0</v>
      </c>
      <c r="EB19" s="270"/>
      <c r="EC19" s="271">
        <v>1</v>
      </c>
      <c r="ED19" s="272">
        <f t="shared" si="15"/>
        <v>0</v>
      </c>
      <c r="EE19" s="273"/>
    </row>
    <row r="20" spans="1:135" hidden="1" x14ac:dyDescent="0.35">
      <c r="A20" s="86"/>
      <c r="B20" s="101">
        <v>7</v>
      </c>
      <c r="C20" s="586"/>
      <c r="D20" s="594"/>
      <c r="E20" s="97"/>
      <c r="F20" s="97"/>
      <c r="G20" s="137"/>
      <c r="H20" s="98">
        <v>0</v>
      </c>
      <c r="I20" s="99">
        <v>0</v>
      </c>
      <c r="J20" s="99">
        <v>0</v>
      </c>
      <c r="K20" s="100">
        <f t="shared" si="0"/>
        <v>0</v>
      </c>
      <c r="L20" s="89"/>
      <c r="M20" s="56"/>
      <c r="Z20" s="258">
        <f t="shared" si="1"/>
        <v>0</v>
      </c>
      <c r="AA20" s="258">
        <f t="shared" si="2"/>
        <v>0</v>
      </c>
      <c r="AB20" s="259">
        <f t="shared" si="3"/>
        <v>0</v>
      </c>
      <c r="AD20" s="267"/>
      <c r="AE20" s="268"/>
      <c r="AF20" s="269">
        <v>0</v>
      </c>
      <c r="AG20" s="270"/>
      <c r="AH20" s="271">
        <v>1</v>
      </c>
      <c r="AI20" s="272">
        <f t="shared" si="4"/>
        <v>0</v>
      </c>
      <c r="AJ20" s="273"/>
      <c r="AM20" s="267"/>
      <c r="AN20" s="268"/>
      <c r="AO20" s="269">
        <v>0</v>
      </c>
      <c r="AP20" s="270"/>
      <c r="AQ20" s="271">
        <v>1</v>
      </c>
      <c r="AR20" s="272">
        <f t="shared" si="5"/>
        <v>0</v>
      </c>
      <c r="AS20" s="273"/>
      <c r="AV20" s="267"/>
      <c r="AW20" s="268"/>
      <c r="AX20" s="269">
        <v>0</v>
      </c>
      <c r="AY20" s="270"/>
      <c r="AZ20" s="271">
        <v>1</v>
      </c>
      <c r="BA20" s="272">
        <f t="shared" si="6"/>
        <v>0</v>
      </c>
      <c r="BB20" s="273"/>
      <c r="BE20" s="267"/>
      <c r="BF20" s="268"/>
      <c r="BG20" s="269">
        <v>0</v>
      </c>
      <c r="BH20" s="270"/>
      <c r="BI20" s="271">
        <v>1</v>
      </c>
      <c r="BJ20" s="272">
        <f t="shared" si="7"/>
        <v>0</v>
      </c>
      <c r="BK20" s="273"/>
      <c r="BN20" s="267"/>
      <c r="BO20" s="268"/>
      <c r="BP20" s="269">
        <v>0</v>
      </c>
      <c r="BQ20" s="270"/>
      <c r="BR20" s="271">
        <v>1</v>
      </c>
      <c r="BS20" s="272">
        <f t="shared" si="8"/>
        <v>0</v>
      </c>
      <c r="BT20" s="273"/>
      <c r="BW20" s="267"/>
      <c r="BX20" s="268"/>
      <c r="BY20" s="269">
        <v>0</v>
      </c>
      <c r="BZ20" s="270"/>
      <c r="CA20" s="271">
        <v>1</v>
      </c>
      <c r="CB20" s="272">
        <f t="shared" si="9"/>
        <v>0</v>
      </c>
      <c r="CC20" s="273"/>
      <c r="CF20" s="267"/>
      <c r="CG20" s="268"/>
      <c r="CH20" s="269">
        <v>0</v>
      </c>
      <c r="CI20" s="270"/>
      <c r="CJ20" s="271">
        <v>1</v>
      </c>
      <c r="CK20" s="272">
        <f t="shared" si="10"/>
        <v>0</v>
      </c>
      <c r="CL20" s="273"/>
      <c r="CO20" s="267"/>
      <c r="CP20" s="268"/>
      <c r="CQ20" s="269">
        <v>0</v>
      </c>
      <c r="CR20" s="270"/>
      <c r="CS20" s="271">
        <v>1</v>
      </c>
      <c r="CT20" s="272">
        <f t="shared" si="11"/>
        <v>0</v>
      </c>
      <c r="CU20" s="273"/>
      <c r="CX20" s="267"/>
      <c r="CY20" s="268"/>
      <c r="CZ20" s="269">
        <v>0</v>
      </c>
      <c r="DA20" s="270"/>
      <c r="DB20" s="271">
        <v>1</v>
      </c>
      <c r="DC20" s="272">
        <f t="shared" si="12"/>
        <v>0</v>
      </c>
      <c r="DD20" s="273"/>
      <c r="DG20" s="267"/>
      <c r="DH20" s="268"/>
      <c r="DI20" s="269">
        <v>0</v>
      </c>
      <c r="DJ20" s="270"/>
      <c r="DK20" s="271">
        <v>1</v>
      </c>
      <c r="DL20" s="272">
        <f t="shared" si="13"/>
        <v>0</v>
      </c>
      <c r="DM20" s="273"/>
      <c r="DP20" s="267"/>
      <c r="DQ20" s="268"/>
      <c r="DR20" s="269">
        <v>0</v>
      </c>
      <c r="DS20" s="270"/>
      <c r="DT20" s="271">
        <v>1</v>
      </c>
      <c r="DU20" s="272">
        <f t="shared" si="14"/>
        <v>0</v>
      </c>
      <c r="DV20" s="273"/>
      <c r="DY20" s="267"/>
      <c r="DZ20" s="268"/>
      <c r="EA20" s="269">
        <v>0</v>
      </c>
      <c r="EB20" s="270"/>
      <c r="EC20" s="271">
        <v>1</v>
      </c>
      <c r="ED20" s="272">
        <f t="shared" si="15"/>
        <v>0</v>
      </c>
      <c r="EE20" s="273"/>
    </row>
    <row r="21" spans="1:135" hidden="1" x14ac:dyDescent="0.35">
      <c r="A21" s="86"/>
      <c r="B21" s="101">
        <v>8</v>
      </c>
      <c r="C21" s="586"/>
      <c r="D21" s="594"/>
      <c r="E21" s="97"/>
      <c r="F21" s="97"/>
      <c r="G21" s="137"/>
      <c r="H21" s="98">
        <v>0</v>
      </c>
      <c r="I21" s="99">
        <v>0</v>
      </c>
      <c r="J21" s="99">
        <v>0</v>
      </c>
      <c r="K21" s="100">
        <f t="shared" si="0"/>
        <v>0</v>
      </c>
      <c r="L21" s="89"/>
      <c r="M21" s="56"/>
      <c r="Z21" s="258">
        <f t="shared" si="1"/>
        <v>0</v>
      </c>
      <c r="AA21" s="258">
        <f t="shared" si="2"/>
        <v>0</v>
      </c>
      <c r="AB21" s="259">
        <f t="shared" si="3"/>
        <v>0</v>
      </c>
      <c r="AD21" s="267"/>
      <c r="AE21" s="268"/>
      <c r="AF21" s="269">
        <v>0</v>
      </c>
      <c r="AG21" s="270"/>
      <c r="AH21" s="271">
        <v>1</v>
      </c>
      <c r="AI21" s="272">
        <f t="shared" si="4"/>
        <v>0</v>
      </c>
      <c r="AJ21" s="273"/>
      <c r="AM21" s="267"/>
      <c r="AN21" s="268"/>
      <c r="AO21" s="269">
        <v>0</v>
      </c>
      <c r="AP21" s="270"/>
      <c r="AQ21" s="271">
        <v>1</v>
      </c>
      <c r="AR21" s="272">
        <f t="shared" si="5"/>
        <v>0</v>
      </c>
      <c r="AS21" s="273"/>
      <c r="AV21" s="267"/>
      <c r="AW21" s="268"/>
      <c r="AX21" s="269">
        <v>0</v>
      </c>
      <c r="AY21" s="270"/>
      <c r="AZ21" s="271">
        <v>1</v>
      </c>
      <c r="BA21" s="272">
        <f t="shared" si="6"/>
        <v>0</v>
      </c>
      <c r="BB21" s="273"/>
      <c r="BE21" s="267"/>
      <c r="BF21" s="268"/>
      <c r="BG21" s="269">
        <v>0</v>
      </c>
      <c r="BH21" s="270"/>
      <c r="BI21" s="271">
        <v>1</v>
      </c>
      <c r="BJ21" s="272">
        <f t="shared" si="7"/>
        <v>0</v>
      </c>
      <c r="BK21" s="273"/>
      <c r="BN21" s="267"/>
      <c r="BO21" s="268"/>
      <c r="BP21" s="269">
        <v>0</v>
      </c>
      <c r="BQ21" s="270"/>
      <c r="BR21" s="271">
        <v>1</v>
      </c>
      <c r="BS21" s="272">
        <f t="shared" si="8"/>
        <v>0</v>
      </c>
      <c r="BT21" s="273"/>
      <c r="BW21" s="267"/>
      <c r="BX21" s="268"/>
      <c r="BY21" s="269">
        <v>0</v>
      </c>
      <c r="BZ21" s="270"/>
      <c r="CA21" s="271">
        <v>1</v>
      </c>
      <c r="CB21" s="272">
        <f t="shared" si="9"/>
        <v>0</v>
      </c>
      <c r="CC21" s="273"/>
      <c r="CF21" s="267"/>
      <c r="CG21" s="268"/>
      <c r="CH21" s="269">
        <v>0</v>
      </c>
      <c r="CI21" s="270"/>
      <c r="CJ21" s="271">
        <v>1</v>
      </c>
      <c r="CK21" s="272">
        <f t="shared" si="10"/>
        <v>0</v>
      </c>
      <c r="CL21" s="273"/>
      <c r="CO21" s="267"/>
      <c r="CP21" s="268"/>
      <c r="CQ21" s="269">
        <v>0</v>
      </c>
      <c r="CR21" s="270"/>
      <c r="CS21" s="271">
        <v>1</v>
      </c>
      <c r="CT21" s="272">
        <f t="shared" si="11"/>
        <v>0</v>
      </c>
      <c r="CU21" s="273"/>
      <c r="CX21" s="267"/>
      <c r="CY21" s="268"/>
      <c r="CZ21" s="269">
        <v>0</v>
      </c>
      <c r="DA21" s="270"/>
      <c r="DB21" s="271">
        <v>1</v>
      </c>
      <c r="DC21" s="272">
        <f t="shared" si="12"/>
        <v>0</v>
      </c>
      <c r="DD21" s="273"/>
      <c r="DG21" s="267"/>
      <c r="DH21" s="268"/>
      <c r="DI21" s="269">
        <v>0</v>
      </c>
      <c r="DJ21" s="270"/>
      <c r="DK21" s="271">
        <v>1</v>
      </c>
      <c r="DL21" s="272">
        <f t="shared" si="13"/>
        <v>0</v>
      </c>
      <c r="DM21" s="273"/>
      <c r="DP21" s="267"/>
      <c r="DQ21" s="268"/>
      <c r="DR21" s="269">
        <v>0</v>
      </c>
      <c r="DS21" s="270"/>
      <c r="DT21" s="271">
        <v>1</v>
      </c>
      <c r="DU21" s="272">
        <f t="shared" si="14"/>
        <v>0</v>
      </c>
      <c r="DV21" s="273"/>
      <c r="DY21" s="267"/>
      <c r="DZ21" s="268"/>
      <c r="EA21" s="269">
        <v>0</v>
      </c>
      <c r="EB21" s="270"/>
      <c r="EC21" s="271">
        <v>1</v>
      </c>
      <c r="ED21" s="272">
        <f t="shared" si="15"/>
        <v>0</v>
      </c>
      <c r="EE21" s="273"/>
    </row>
    <row r="22" spans="1:135" hidden="1" x14ac:dyDescent="0.35">
      <c r="A22" s="86"/>
      <c r="B22" s="101">
        <v>9</v>
      </c>
      <c r="C22" s="586"/>
      <c r="D22" s="594"/>
      <c r="E22" s="97"/>
      <c r="F22" s="97"/>
      <c r="G22" s="137"/>
      <c r="H22" s="98">
        <v>0</v>
      </c>
      <c r="I22" s="99">
        <v>0</v>
      </c>
      <c r="J22" s="99">
        <v>0</v>
      </c>
      <c r="K22" s="100">
        <f t="shared" si="0"/>
        <v>0</v>
      </c>
      <c r="L22" s="89"/>
      <c r="M22" s="56"/>
      <c r="Z22" s="258">
        <f t="shared" si="1"/>
        <v>0</v>
      </c>
      <c r="AA22" s="258">
        <f t="shared" si="2"/>
        <v>0</v>
      </c>
      <c r="AB22" s="259">
        <f t="shared" si="3"/>
        <v>0</v>
      </c>
      <c r="AD22" s="267"/>
      <c r="AE22" s="268"/>
      <c r="AF22" s="269">
        <v>0</v>
      </c>
      <c r="AG22" s="270"/>
      <c r="AH22" s="271">
        <v>1</v>
      </c>
      <c r="AI22" s="272">
        <f t="shared" si="4"/>
        <v>0</v>
      </c>
      <c r="AJ22" s="273"/>
      <c r="AM22" s="267"/>
      <c r="AN22" s="268"/>
      <c r="AO22" s="269">
        <v>0</v>
      </c>
      <c r="AP22" s="270"/>
      <c r="AQ22" s="271">
        <v>1</v>
      </c>
      <c r="AR22" s="272">
        <f t="shared" si="5"/>
        <v>0</v>
      </c>
      <c r="AS22" s="273"/>
      <c r="AV22" s="267"/>
      <c r="AW22" s="268"/>
      <c r="AX22" s="269">
        <v>0</v>
      </c>
      <c r="AY22" s="270"/>
      <c r="AZ22" s="271">
        <v>1</v>
      </c>
      <c r="BA22" s="272">
        <f t="shared" si="6"/>
        <v>0</v>
      </c>
      <c r="BB22" s="273"/>
      <c r="BE22" s="267"/>
      <c r="BF22" s="268"/>
      <c r="BG22" s="269">
        <v>0</v>
      </c>
      <c r="BH22" s="270"/>
      <c r="BI22" s="271">
        <v>1</v>
      </c>
      <c r="BJ22" s="272">
        <f t="shared" si="7"/>
        <v>0</v>
      </c>
      <c r="BK22" s="273"/>
      <c r="BN22" s="267"/>
      <c r="BO22" s="268"/>
      <c r="BP22" s="269">
        <v>0</v>
      </c>
      <c r="BQ22" s="270"/>
      <c r="BR22" s="271">
        <v>1</v>
      </c>
      <c r="BS22" s="272">
        <f t="shared" si="8"/>
        <v>0</v>
      </c>
      <c r="BT22" s="273"/>
      <c r="BW22" s="267"/>
      <c r="BX22" s="268"/>
      <c r="BY22" s="269">
        <v>0</v>
      </c>
      <c r="BZ22" s="270"/>
      <c r="CA22" s="271">
        <v>1</v>
      </c>
      <c r="CB22" s="272">
        <f t="shared" si="9"/>
        <v>0</v>
      </c>
      <c r="CC22" s="273"/>
      <c r="CF22" s="267"/>
      <c r="CG22" s="268"/>
      <c r="CH22" s="269">
        <v>0</v>
      </c>
      <c r="CI22" s="270"/>
      <c r="CJ22" s="271">
        <v>1</v>
      </c>
      <c r="CK22" s="272">
        <f t="shared" si="10"/>
        <v>0</v>
      </c>
      <c r="CL22" s="273"/>
      <c r="CO22" s="267"/>
      <c r="CP22" s="268"/>
      <c r="CQ22" s="269">
        <v>0</v>
      </c>
      <c r="CR22" s="270"/>
      <c r="CS22" s="271">
        <v>1</v>
      </c>
      <c r="CT22" s="272">
        <f t="shared" si="11"/>
        <v>0</v>
      </c>
      <c r="CU22" s="273"/>
      <c r="CX22" s="267"/>
      <c r="CY22" s="268"/>
      <c r="CZ22" s="269">
        <v>0</v>
      </c>
      <c r="DA22" s="270"/>
      <c r="DB22" s="271">
        <v>1</v>
      </c>
      <c r="DC22" s="272">
        <f t="shared" si="12"/>
        <v>0</v>
      </c>
      <c r="DD22" s="273"/>
      <c r="DG22" s="267"/>
      <c r="DH22" s="268"/>
      <c r="DI22" s="269">
        <v>0</v>
      </c>
      <c r="DJ22" s="270"/>
      <c r="DK22" s="271">
        <v>1</v>
      </c>
      <c r="DL22" s="272">
        <f t="shared" si="13"/>
        <v>0</v>
      </c>
      <c r="DM22" s="273"/>
      <c r="DP22" s="267"/>
      <c r="DQ22" s="268"/>
      <c r="DR22" s="269">
        <v>0</v>
      </c>
      <c r="DS22" s="270"/>
      <c r="DT22" s="271">
        <v>1</v>
      </c>
      <c r="DU22" s="272">
        <f t="shared" si="14"/>
        <v>0</v>
      </c>
      <c r="DV22" s="273"/>
      <c r="DY22" s="267"/>
      <c r="DZ22" s="268"/>
      <c r="EA22" s="269">
        <v>0</v>
      </c>
      <c r="EB22" s="270"/>
      <c r="EC22" s="271">
        <v>1</v>
      </c>
      <c r="ED22" s="272">
        <f t="shared" si="15"/>
        <v>0</v>
      </c>
      <c r="EE22" s="273"/>
    </row>
    <row r="23" spans="1:135" hidden="1" x14ac:dyDescent="0.35">
      <c r="A23" s="86"/>
      <c r="B23" s="101">
        <v>10</v>
      </c>
      <c r="C23" s="586"/>
      <c r="D23" s="594"/>
      <c r="E23" s="97"/>
      <c r="F23" s="97"/>
      <c r="G23" s="137"/>
      <c r="H23" s="98">
        <v>0</v>
      </c>
      <c r="I23" s="99">
        <v>0</v>
      </c>
      <c r="J23" s="99">
        <v>0</v>
      </c>
      <c r="K23" s="100">
        <f t="shared" si="0"/>
        <v>0</v>
      </c>
      <c r="L23" s="89"/>
      <c r="M23" s="56"/>
      <c r="Z23" s="258">
        <f t="shared" si="1"/>
        <v>0</v>
      </c>
      <c r="AA23" s="258">
        <f t="shared" si="2"/>
        <v>0</v>
      </c>
      <c r="AB23" s="259">
        <f t="shared" si="3"/>
        <v>0</v>
      </c>
      <c r="AD23" s="267"/>
      <c r="AE23" s="268"/>
      <c r="AF23" s="269">
        <v>0</v>
      </c>
      <c r="AG23" s="270"/>
      <c r="AH23" s="271">
        <v>1</v>
      </c>
      <c r="AI23" s="272">
        <f t="shared" si="4"/>
        <v>0</v>
      </c>
      <c r="AJ23" s="273"/>
      <c r="AM23" s="267"/>
      <c r="AN23" s="268"/>
      <c r="AO23" s="269">
        <v>0</v>
      </c>
      <c r="AP23" s="270"/>
      <c r="AQ23" s="271">
        <v>1</v>
      </c>
      <c r="AR23" s="272">
        <f t="shared" si="5"/>
        <v>0</v>
      </c>
      <c r="AS23" s="273"/>
      <c r="AV23" s="267"/>
      <c r="AW23" s="268"/>
      <c r="AX23" s="269">
        <v>0</v>
      </c>
      <c r="AY23" s="270"/>
      <c r="AZ23" s="271">
        <v>1</v>
      </c>
      <c r="BA23" s="272">
        <f t="shared" si="6"/>
        <v>0</v>
      </c>
      <c r="BB23" s="273"/>
      <c r="BE23" s="267"/>
      <c r="BF23" s="268"/>
      <c r="BG23" s="269">
        <v>0</v>
      </c>
      <c r="BH23" s="270"/>
      <c r="BI23" s="271">
        <v>1</v>
      </c>
      <c r="BJ23" s="272">
        <f t="shared" si="7"/>
        <v>0</v>
      </c>
      <c r="BK23" s="273"/>
      <c r="BN23" s="267"/>
      <c r="BO23" s="268"/>
      <c r="BP23" s="269">
        <v>0</v>
      </c>
      <c r="BQ23" s="270"/>
      <c r="BR23" s="271">
        <v>1</v>
      </c>
      <c r="BS23" s="272">
        <f t="shared" si="8"/>
        <v>0</v>
      </c>
      <c r="BT23" s="273"/>
      <c r="BW23" s="267"/>
      <c r="BX23" s="268"/>
      <c r="BY23" s="269">
        <v>0</v>
      </c>
      <c r="BZ23" s="270"/>
      <c r="CA23" s="271">
        <v>1</v>
      </c>
      <c r="CB23" s="272">
        <f t="shared" si="9"/>
        <v>0</v>
      </c>
      <c r="CC23" s="273"/>
      <c r="CF23" s="267"/>
      <c r="CG23" s="268"/>
      <c r="CH23" s="269">
        <v>0</v>
      </c>
      <c r="CI23" s="270"/>
      <c r="CJ23" s="271">
        <v>1</v>
      </c>
      <c r="CK23" s="272">
        <f t="shared" si="10"/>
        <v>0</v>
      </c>
      <c r="CL23" s="273"/>
      <c r="CO23" s="267"/>
      <c r="CP23" s="268"/>
      <c r="CQ23" s="269">
        <v>0</v>
      </c>
      <c r="CR23" s="270"/>
      <c r="CS23" s="271">
        <v>1</v>
      </c>
      <c r="CT23" s="272">
        <f t="shared" si="11"/>
        <v>0</v>
      </c>
      <c r="CU23" s="273"/>
      <c r="CX23" s="267"/>
      <c r="CY23" s="268"/>
      <c r="CZ23" s="269">
        <v>0</v>
      </c>
      <c r="DA23" s="270"/>
      <c r="DB23" s="271">
        <v>1</v>
      </c>
      <c r="DC23" s="272">
        <f t="shared" si="12"/>
        <v>0</v>
      </c>
      <c r="DD23" s="273"/>
      <c r="DG23" s="267"/>
      <c r="DH23" s="268"/>
      <c r="DI23" s="269">
        <v>0</v>
      </c>
      <c r="DJ23" s="270"/>
      <c r="DK23" s="271">
        <v>1</v>
      </c>
      <c r="DL23" s="272">
        <f t="shared" si="13"/>
        <v>0</v>
      </c>
      <c r="DM23" s="273"/>
      <c r="DP23" s="267"/>
      <c r="DQ23" s="268"/>
      <c r="DR23" s="269">
        <v>0</v>
      </c>
      <c r="DS23" s="270"/>
      <c r="DT23" s="271">
        <v>1</v>
      </c>
      <c r="DU23" s="272">
        <f t="shared" si="14"/>
        <v>0</v>
      </c>
      <c r="DV23" s="273"/>
      <c r="DY23" s="267"/>
      <c r="DZ23" s="268"/>
      <c r="EA23" s="269">
        <v>0</v>
      </c>
      <c r="EB23" s="270"/>
      <c r="EC23" s="271">
        <v>1</v>
      </c>
      <c r="ED23" s="272">
        <f t="shared" si="15"/>
        <v>0</v>
      </c>
      <c r="EE23" s="273"/>
    </row>
    <row r="24" spans="1:135" hidden="1" x14ac:dyDescent="0.35">
      <c r="A24" s="86"/>
      <c r="B24" s="101">
        <v>11</v>
      </c>
      <c r="C24" s="586"/>
      <c r="D24" s="594"/>
      <c r="E24" s="97"/>
      <c r="F24" s="97"/>
      <c r="G24" s="137"/>
      <c r="H24" s="98">
        <v>0</v>
      </c>
      <c r="I24" s="99">
        <v>0</v>
      </c>
      <c r="J24" s="99">
        <v>0</v>
      </c>
      <c r="K24" s="100">
        <f t="shared" si="0"/>
        <v>0</v>
      </c>
      <c r="L24" s="89"/>
      <c r="M24" s="56"/>
      <c r="Z24" s="258">
        <f t="shared" si="1"/>
        <v>0</v>
      </c>
      <c r="AA24" s="258">
        <f t="shared" si="2"/>
        <v>0</v>
      </c>
      <c r="AB24" s="259">
        <f t="shared" si="3"/>
        <v>0</v>
      </c>
      <c r="AD24" s="267"/>
      <c r="AE24" s="268"/>
      <c r="AF24" s="269">
        <v>0</v>
      </c>
      <c r="AG24" s="270"/>
      <c r="AH24" s="271">
        <v>1</v>
      </c>
      <c r="AI24" s="272">
        <f t="shared" si="4"/>
        <v>0</v>
      </c>
      <c r="AJ24" s="273"/>
      <c r="AM24" s="267"/>
      <c r="AN24" s="268"/>
      <c r="AO24" s="269">
        <v>0</v>
      </c>
      <c r="AP24" s="270"/>
      <c r="AQ24" s="271">
        <v>1</v>
      </c>
      <c r="AR24" s="272">
        <f t="shared" si="5"/>
        <v>0</v>
      </c>
      <c r="AS24" s="273"/>
      <c r="AV24" s="267"/>
      <c r="AW24" s="268"/>
      <c r="AX24" s="269">
        <v>0</v>
      </c>
      <c r="AY24" s="270"/>
      <c r="AZ24" s="271">
        <v>1</v>
      </c>
      <c r="BA24" s="272">
        <f t="shared" si="6"/>
        <v>0</v>
      </c>
      <c r="BB24" s="273"/>
      <c r="BE24" s="267"/>
      <c r="BF24" s="268"/>
      <c r="BG24" s="269">
        <v>0</v>
      </c>
      <c r="BH24" s="270"/>
      <c r="BI24" s="271">
        <v>1</v>
      </c>
      <c r="BJ24" s="272">
        <f t="shared" si="7"/>
        <v>0</v>
      </c>
      <c r="BK24" s="273"/>
      <c r="BN24" s="267"/>
      <c r="BO24" s="268"/>
      <c r="BP24" s="269">
        <v>0</v>
      </c>
      <c r="BQ24" s="270"/>
      <c r="BR24" s="271">
        <v>1</v>
      </c>
      <c r="BS24" s="272">
        <f t="shared" si="8"/>
        <v>0</v>
      </c>
      <c r="BT24" s="273"/>
      <c r="BW24" s="267"/>
      <c r="BX24" s="268"/>
      <c r="BY24" s="269">
        <v>0</v>
      </c>
      <c r="BZ24" s="270"/>
      <c r="CA24" s="271">
        <v>1</v>
      </c>
      <c r="CB24" s="272">
        <f t="shared" si="9"/>
        <v>0</v>
      </c>
      <c r="CC24" s="273"/>
      <c r="CF24" s="267"/>
      <c r="CG24" s="268"/>
      <c r="CH24" s="269">
        <v>0</v>
      </c>
      <c r="CI24" s="270"/>
      <c r="CJ24" s="271">
        <v>1</v>
      </c>
      <c r="CK24" s="272">
        <f t="shared" si="10"/>
        <v>0</v>
      </c>
      <c r="CL24" s="273"/>
      <c r="CO24" s="267"/>
      <c r="CP24" s="268"/>
      <c r="CQ24" s="269">
        <v>0</v>
      </c>
      <c r="CR24" s="270"/>
      <c r="CS24" s="271">
        <v>1</v>
      </c>
      <c r="CT24" s="272">
        <f t="shared" si="11"/>
        <v>0</v>
      </c>
      <c r="CU24" s="273"/>
      <c r="CX24" s="267"/>
      <c r="CY24" s="268"/>
      <c r="CZ24" s="269">
        <v>0</v>
      </c>
      <c r="DA24" s="270"/>
      <c r="DB24" s="271">
        <v>1</v>
      </c>
      <c r="DC24" s="272">
        <f t="shared" si="12"/>
        <v>0</v>
      </c>
      <c r="DD24" s="273"/>
      <c r="DG24" s="267"/>
      <c r="DH24" s="268"/>
      <c r="DI24" s="269">
        <v>0</v>
      </c>
      <c r="DJ24" s="270"/>
      <c r="DK24" s="271">
        <v>1</v>
      </c>
      <c r="DL24" s="272">
        <f t="shared" si="13"/>
        <v>0</v>
      </c>
      <c r="DM24" s="273"/>
      <c r="DP24" s="267"/>
      <c r="DQ24" s="268"/>
      <c r="DR24" s="269">
        <v>0</v>
      </c>
      <c r="DS24" s="270"/>
      <c r="DT24" s="271">
        <v>1</v>
      </c>
      <c r="DU24" s="272">
        <f t="shared" si="14"/>
        <v>0</v>
      </c>
      <c r="DV24" s="273"/>
      <c r="DY24" s="267"/>
      <c r="DZ24" s="268"/>
      <c r="EA24" s="269">
        <v>0</v>
      </c>
      <c r="EB24" s="270"/>
      <c r="EC24" s="271">
        <v>1</v>
      </c>
      <c r="ED24" s="272">
        <f t="shared" si="15"/>
        <v>0</v>
      </c>
      <c r="EE24" s="273"/>
    </row>
    <row r="25" spans="1:135" hidden="1" x14ac:dyDescent="0.35">
      <c r="A25" s="86"/>
      <c r="B25" s="101">
        <v>12</v>
      </c>
      <c r="C25" s="625"/>
      <c r="D25" s="626"/>
      <c r="E25" s="97"/>
      <c r="F25" s="97"/>
      <c r="G25" s="137"/>
      <c r="H25" s="98">
        <v>0</v>
      </c>
      <c r="I25" s="99">
        <v>0</v>
      </c>
      <c r="J25" s="99">
        <v>0</v>
      </c>
      <c r="K25" s="100">
        <f t="shared" si="0"/>
        <v>0</v>
      </c>
      <c r="L25" s="89"/>
      <c r="M25" s="56"/>
      <c r="Z25" s="258">
        <f t="shared" si="1"/>
        <v>0</v>
      </c>
      <c r="AA25" s="258">
        <f t="shared" si="2"/>
        <v>0</v>
      </c>
      <c r="AB25" s="259">
        <f t="shared" si="3"/>
        <v>0</v>
      </c>
      <c r="AD25" s="267"/>
      <c r="AE25" s="268"/>
      <c r="AF25" s="269">
        <v>0</v>
      </c>
      <c r="AG25" s="270"/>
      <c r="AH25" s="271">
        <v>1</v>
      </c>
      <c r="AI25" s="272">
        <f t="shared" si="4"/>
        <v>0</v>
      </c>
      <c r="AJ25" s="273"/>
      <c r="AM25" s="267"/>
      <c r="AN25" s="268"/>
      <c r="AO25" s="269">
        <v>0</v>
      </c>
      <c r="AP25" s="270"/>
      <c r="AQ25" s="271">
        <v>1</v>
      </c>
      <c r="AR25" s="272">
        <f t="shared" si="5"/>
        <v>0</v>
      </c>
      <c r="AS25" s="273"/>
      <c r="AV25" s="267"/>
      <c r="AW25" s="268"/>
      <c r="AX25" s="269">
        <v>0</v>
      </c>
      <c r="AY25" s="270"/>
      <c r="AZ25" s="271">
        <v>1</v>
      </c>
      <c r="BA25" s="272">
        <f t="shared" si="6"/>
        <v>0</v>
      </c>
      <c r="BB25" s="273"/>
      <c r="BE25" s="267"/>
      <c r="BF25" s="268"/>
      <c r="BG25" s="269">
        <v>0</v>
      </c>
      <c r="BH25" s="270"/>
      <c r="BI25" s="271">
        <v>1</v>
      </c>
      <c r="BJ25" s="272">
        <f t="shared" si="7"/>
        <v>0</v>
      </c>
      <c r="BK25" s="273"/>
      <c r="BN25" s="267"/>
      <c r="BO25" s="268"/>
      <c r="BP25" s="269">
        <v>0</v>
      </c>
      <c r="BQ25" s="270"/>
      <c r="BR25" s="271">
        <v>1</v>
      </c>
      <c r="BS25" s="272">
        <f t="shared" si="8"/>
        <v>0</v>
      </c>
      <c r="BT25" s="273"/>
      <c r="BW25" s="267"/>
      <c r="BX25" s="268"/>
      <c r="BY25" s="269">
        <v>0</v>
      </c>
      <c r="BZ25" s="270"/>
      <c r="CA25" s="271">
        <v>1</v>
      </c>
      <c r="CB25" s="272">
        <f t="shared" si="9"/>
        <v>0</v>
      </c>
      <c r="CC25" s="273"/>
      <c r="CF25" s="267"/>
      <c r="CG25" s="268"/>
      <c r="CH25" s="269">
        <v>0</v>
      </c>
      <c r="CI25" s="270"/>
      <c r="CJ25" s="271">
        <v>1</v>
      </c>
      <c r="CK25" s="272">
        <f t="shared" si="10"/>
        <v>0</v>
      </c>
      <c r="CL25" s="273"/>
      <c r="CO25" s="267"/>
      <c r="CP25" s="268"/>
      <c r="CQ25" s="269">
        <v>0</v>
      </c>
      <c r="CR25" s="270"/>
      <c r="CS25" s="271">
        <v>1</v>
      </c>
      <c r="CT25" s="272">
        <f t="shared" si="11"/>
        <v>0</v>
      </c>
      <c r="CU25" s="273"/>
      <c r="CX25" s="267"/>
      <c r="CY25" s="268"/>
      <c r="CZ25" s="269">
        <v>0</v>
      </c>
      <c r="DA25" s="270"/>
      <c r="DB25" s="271">
        <v>1</v>
      </c>
      <c r="DC25" s="272">
        <f t="shared" si="12"/>
        <v>0</v>
      </c>
      <c r="DD25" s="273"/>
      <c r="DG25" s="267"/>
      <c r="DH25" s="268"/>
      <c r="DI25" s="269">
        <v>0</v>
      </c>
      <c r="DJ25" s="270"/>
      <c r="DK25" s="271">
        <v>1</v>
      </c>
      <c r="DL25" s="272">
        <f t="shared" si="13"/>
        <v>0</v>
      </c>
      <c r="DM25" s="273"/>
      <c r="DP25" s="267"/>
      <c r="DQ25" s="268"/>
      <c r="DR25" s="269">
        <v>0</v>
      </c>
      <c r="DS25" s="270"/>
      <c r="DT25" s="271">
        <v>1</v>
      </c>
      <c r="DU25" s="272">
        <f t="shared" si="14"/>
        <v>0</v>
      </c>
      <c r="DV25" s="273"/>
      <c r="DY25" s="267"/>
      <c r="DZ25" s="268"/>
      <c r="EA25" s="269">
        <v>0</v>
      </c>
      <c r="EB25" s="270"/>
      <c r="EC25" s="271">
        <v>1</v>
      </c>
      <c r="ED25" s="272">
        <f t="shared" si="15"/>
        <v>0</v>
      </c>
      <c r="EE25" s="273"/>
    </row>
    <row r="26" spans="1:135" hidden="1" x14ac:dyDescent="0.35">
      <c r="A26" s="86"/>
      <c r="B26" s="101">
        <v>13</v>
      </c>
      <c r="C26" s="586"/>
      <c r="D26" s="594"/>
      <c r="E26" s="97"/>
      <c r="F26" s="97"/>
      <c r="G26" s="137"/>
      <c r="H26" s="98">
        <v>0</v>
      </c>
      <c r="I26" s="99">
        <v>0</v>
      </c>
      <c r="J26" s="99">
        <v>0</v>
      </c>
      <c r="K26" s="100">
        <f t="shared" si="0"/>
        <v>0</v>
      </c>
      <c r="L26" s="89"/>
      <c r="M26" s="56"/>
      <c r="Z26" s="258">
        <f t="shared" si="1"/>
        <v>0</v>
      </c>
      <c r="AA26" s="258">
        <f t="shared" si="2"/>
        <v>0</v>
      </c>
      <c r="AB26" s="259">
        <f t="shared" si="3"/>
        <v>0</v>
      </c>
      <c r="AD26" s="267"/>
      <c r="AE26" s="268"/>
      <c r="AF26" s="269">
        <v>0</v>
      </c>
      <c r="AG26" s="270"/>
      <c r="AH26" s="271">
        <v>1</v>
      </c>
      <c r="AI26" s="272">
        <f t="shared" si="4"/>
        <v>0</v>
      </c>
      <c r="AJ26" s="273"/>
      <c r="AM26" s="267"/>
      <c r="AN26" s="268"/>
      <c r="AO26" s="269">
        <v>0</v>
      </c>
      <c r="AP26" s="270"/>
      <c r="AQ26" s="271">
        <v>1</v>
      </c>
      <c r="AR26" s="272">
        <f t="shared" si="5"/>
        <v>0</v>
      </c>
      <c r="AS26" s="273"/>
      <c r="AV26" s="267"/>
      <c r="AW26" s="268"/>
      <c r="AX26" s="269">
        <v>0</v>
      </c>
      <c r="AY26" s="270"/>
      <c r="AZ26" s="271">
        <v>1</v>
      </c>
      <c r="BA26" s="272">
        <f t="shared" si="6"/>
        <v>0</v>
      </c>
      <c r="BB26" s="273"/>
      <c r="BE26" s="267"/>
      <c r="BF26" s="268"/>
      <c r="BG26" s="269">
        <v>0</v>
      </c>
      <c r="BH26" s="270"/>
      <c r="BI26" s="271">
        <v>1</v>
      </c>
      <c r="BJ26" s="272">
        <f t="shared" si="7"/>
        <v>0</v>
      </c>
      <c r="BK26" s="273"/>
      <c r="BN26" s="267"/>
      <c r="BO26" s="268"/>
      <c r="BP26" s="269">
        <v>0</v>
      </c>
      <c r="BQ26" s="270"/>
      <c r="BR26" s="271">
        <v>1</v>
      </c>
      <c r="BS26" s="272">
        <f t="shared" si="8"/>
        <v>0</v>
      </c>
      <c r="BT26" s="273"/>
      <c r="BW26" s="267"/>
      <c r="BX26" s="268"/>
      <c r="BY26" s="269">
        <v>0</v>
      </c>
      <c r="BZ26" s="270"/>
      <c r="CA26" s="271">
        <v>1</v>
      </c>
      <c r="CB26" s="272">
        <f t="shared" si="9"/>
        <v>0</v>
      </c>
      <c r="CC26" s="273"/>
      <c r="CF26" s="267"/>
      <c r="CG26" s="268"/>
      <c r="CH26" s="269">
        <v>0</v>
      </c>
      <c r="CI26" s="270"/>
      <c r="CJ26" s="271">
        <v>1</v>
      </c>
      <c r="CK26" s="272">
        <f t="shared" si="10"/>
        <v>0</v>
      </c>
      <c r="CL26" s="273"/>
      <c r="CO26" s="267"/>
      <c r="CP26" s="268"/>
      <c r="CQ26" s="269">
        <v>0</v>
      </c>
      <c r="CR26" s="270"/>
      <c r="CS26" s="271">
        <v>1</v>
      </c>
      <c r="CT26" s="272">
        <f t="shared" si="11"/>
        <v>0</v>
      </c>
      <c r="CU26" s="273"/>
      <c r="CX26" s="267"/>
      <c r="CY26" s="268"/>
      <c r="CZ26" s="269">
        <v>0</v>
      </c>
      <c r="DA26" s="270"/>
      <c r="DB26" s="271">
        <v>1</v>
      </c>
      <c r="DC26" s="272">
        <f t="shared" si="12"/>
        <v>0</v>
      </c>
      <c r="DD26" s="273"/>
      <c r="DG26" s="267"/>
      <c r="DH26" s="268"/>
      <c r="DI26" s="269">
        <v>0</v>
      </c>
      <c r="DJ26" s="270"/>
      <c r="DK26" s="271">
        <v>1</v>
      </c>
      <c r="DL26" s="272">
        <f t="shared" si="13"/>
        <v>0</v>
      </c>
      <c r="DM26" s="273"/>
      <c r="DP26" s="267"/>
      <c r="DQ26" s="268"/>
      <c r="DR26" s="269">
        <v>0</v>
      </c>
      <c r="DS26" s="270"/>
      <c r="DT26" s="271">
        <v>1</v>
      </c>
      <c r="DU26" s="272">
        <f t="shared" si="14"/>
        <v>0</v>
      </c>
      <c r="DV26" s="273"/>
      <c r="DY26" s="267"/>
      <c r="DZ26" s="268"/>
      <c r="EA26" s="269">
        <v>0</v>
      </c>
      <c r="EB26" s="270"/>
      <c r="EC26" s="271">
        <v>1</v>
      </c>
      <c r="ED26" s="272">
        <f t="shared" si="15"/>
        <v>0</v>
      </c>
      <c r="EE26" s="273"/>
    </row>
    <row r="27" spans="1:135" hidden="1" x14ac:dyDescent="0.35">
      <c r="A27" s="86"/>
      <c r="B27" s="101">
        <v>14</v>
      </c>
      <c r="C27" s="586"/>
      <c r="D27" s="594"/>
      <c r="E27" s="97"/>
      <c r="F27" s="97"/>
      <c r="G27" s="137"/>
      <c r="H27" s="98">
        <v>0</v>
      </c>
      <c r="I27" s="99">
        <v>0</v>
      </c>
      <c r="J27" s="99">
        <v>0</v>
      </c>
      <c r="K27" s="100">
        <f t="shared" si="0"/>
        <v>0</v>
      </c>
      <c r="L27" s="89"/>
      <c r="M27" s="56"/>
      <c r="Z27" s="258">
        <f t="shared" si="1"/>
        <v>0</v>
      </c>
      <c r="AA27" s="258">
        <f t="shared" si="2"/>
        <v>0</v>
      </c>
      <c r="AB27" s="259">
        <f t="shared" si="3"/>
        <v>0</v>
      </c>
      <c r="AD27" s="267"/>
      <c r="AE27" s="268"/>
      <c r="AF27" s="269">
        <v>0</v>
      </c>
      <c r="AG27" s="270"/>
      <c r="AH27" s="271">
        <v>1</v>
      </c>
      <c r="AI27" s="272">
        <f t="shared" si="4"/>
        <v>0</v>
      </c>
      <c r="AJ27" s="273"/>
      <c r="AM27" s="267"/>
      <c r="AN27" s="268"/>
      <c r="AO27" s="269">
        <v>0</v>
      </c>
      <c r="AP27" s="270"/>
      <c r="AQ27" s="271">
        <v>1</v>
      </c>
      <c r="AR27" s="272">
        <f t="shared" si="5"/>
        <v>0</v>
      </c>
      <c r="AS27" s="273"/>
      <c r="AV27" s="267"/>
      <c r="AW27" s="268"/>
      <c r="AX27" s="269">
        <v>0</v>
      </c>
      <c r="AY27" s="270"/>
      <c r="AZ27" s="271">
        <v>1</v>
      </c>
      <c r="BA27" s="272">
        <f t="shared" si="6"/>
        <v>0</v>
      </c>
      <c r="BB27" s="273"/>
      <c r="BE27" s="267"/>
      <c r="BF27" s="268"/>
      <c r="BG27" s="269">
        <v>0</v>
      </c>
      <c r="BH27" s="270"/>
      <c r="BI27" s="271">
        <v>1</v>
      </c>
      <c r="BJ27" s="272">
        <f t="shared" si="7"/>
        <v>0</v>
      </c>
      <c r="BK27" s="273"/>
      <c r="BN27" s="267"/>
      <c r="BO27" s="268"/>
      <c r="BP27" s="269">
        <v>0</v>
      </c>
      <c r="BQ27" s="270"/>
      <c r="BR27" s="271">
        <v>1</v>
      </c>
      <c r="BS27" s="272">
        <f t="shared" si="8"/>
        <v>0</v>
      </c>
      <c r="BT27" s="273"/>
      <c r="BW27" s="267"/>
      <c r="BX27" s="268"/>
      <c r="BY27" s="269">
        <v>0</v>
      </c>
      <c r="BZ27" s="270"/>
      <c r="CA27" s="271">
        <v>1</v>
      </c>
      <c r="CB27" s="272">
        <f t="shared" si="9"/>
        <v>0</v>
      </c>
      <c r="CC27" s="273"/>
      <c r="CF27" s="267"/>
      <c r="CG27" s="268"/>
      <c r="CH27" s="269">
        <v>0</v>
      </c>
      <c r="CI27" s="270"/>
      <c r="CJ27" s="271">
        <v>1</v>
      </c>
      <c r="CK27" s="272">
        <f t="shared" si="10"/>
        <v>0</v>
      </c>
      <c r="CL27" s="273"/>
      <c r="CO27" s="267"/>
      <c r="CP27" s="268"/>
      <c r="CQ27" s="269">
        <v>0</v>
      </c>
      <c r="CR27" s="270"/>
      <c r="CS27" s="271">
        <v>1</v>
      </c>
      <c r="CT27" s="272">
        <f t="shared" si="11"/>
        <v>0</v>
      </c>
      <c r="CU27" s="273"/>
      <c r="CX27" s="267"/>
      <c r="CY27" s="268"/>
      <c r="CZ27" s="269">
        <v>0</v>
      </c>
      <c r="DA27" s="270"/>
      <c r="DB27" s="271">
        <v>1</v>
      </c>
      <c r="DC27" s="272">
        <f t="shared" si="12"/>
        <v>0</v>
      </c>
      <c r="DD27" s="273"/>
      <c r="DG27" s="267"/>
      <c r="DH27" s="268"/>
      <c r="DI27" s="269">
        <v>0</v>
      </c>
      <c r="DJ27" s="270"/>
      <c r="DK27" s="271">
        <v>1</v>
      </c>
      <c r="DL27" s="272">
        <f t="shared" si="13"/>
        <v>0</v>
      </c>
      <c r="DM27" s="273"/>
      <c r="DP27" s="267"/>
      <c r="DQ27" s="268"/>
      <c r="DR27" s="269">
        <v>0</v>
      </c>
      <c r="DS27" s="270"/>
      <c r="DT27" s="271">
        <v>1</v>
      </c>
      <c r="DU27" s="272">
        <f t="shared" si="14"/>
        <v>0</v>
      </c>
      <c r="DV27" s="273"/>
      <c r="DY27" s="267"/>
      <c r="DZ27" s="268"/>
      <c r="EA27" s="269">
        <v>0</v>
      </c>
      <c r="EB27" s="270"/>
      <c r="EC27" s="271">
        <v>1</v>
      </c>
      <c r="ED27" s="272">
        <f t="shared" si="15"/>
        <v>0</v>
      </c>
      <c r="EE27" s="273"/>
    </row>
    <row r="28" spans="1:135" hidden="1" x14ac:dyDescent="0.35">
      <c r="A28" s="86"/>
      <c r="B28" s="101">
        <v>15</v>
      </c>
      <c r="C28" s="586"/>
      <c r="D28" s="594"/>
      <c r="E28" s="97"/>
      <c r="F28" s="97"/>
      <c r="G28" s="137"/>
      <c r="H28" s="98">
        <v>0</v>
      </c>
      <c r="I28" s="99">
        <v>0</v>
      </c>
      <c r="J28" s="99">
        <v>0</v>
      </c>
      <c r="K28" s="100">
        <f t="shared" si="0"/>
        <v>0</v>
      </c>
      <c r="L28" s="89"/>
      <c r="M28" s="56"/>
      <c r="Z28" s="258">
        <f t="shared" si="1"/>
        <v>0</v>
      </c>
      <c r="AA28" s="258">
        <f t="shared" si="2"/>
        <v>0</v>
      </c>
      <c r="AB28" s="259">
        <f t="shared" si="3"/>
        <v>0</v>
      </c>
      <c r="AD28" s="267"/>
      <c r="AE28" s="268"/>
      <c r="AF28" s="269">
        <v>0</v>
      </c>
      <c r="AG28" s="270"/>
      <c r="AH28" s="271">
        <v>1</v>
      </c>
      <c r="AI28" s="272">
        <f t="shared" si="4"/>
        <v>0</v>
      </c>
      <c r="AJ28" s="273"/>
      <c r="AM28" s="267"/>
      <c r="AN28" s="268"/>
      <c r="AO28" s="269">
        <v>0</v>
      </c>
      <c r="AP28" s="270"/>
      <c r="AQ28" s="271">
        <v>1</v>
      </c>
      <c r="AR28" s="272">
        <f t="shared" si="5"/>
        <v>0</v>
      </c>
      <c r="AS28" s="273"/>
      <c r="AV28" s="267"/>
      <c r="AW28" s="268"/>
      <c r="AX28" s="269">
        <v>0</v>
      </c>
      <c r="AY28" s="270"/>
      <c r="AZ28" s="271">
        <v>1</v>
      </c>
      <c r="BA28" s="272">
        <f t="shared" si="6"/>
        <v>0</v>
      </c>
      <c r="BB28" s="273"/>
      <c r="BE28" s="267"/>
      <c r="BF28" s="268"/>
      <c r="BG28" s="269">
        <v>0</v>
      </c>
      <c r="BH28" s="270"/>
      <c r="BI28" s="271">
        <v>1</v>
      </c>
      <c r="BJ28" s="272">
        <f t="shared" si="7"/>
        <v>0</v>
      </c>
      <c r="BK28" s="273"/>
      <c r="BN28" s="267"/>
      <c r="BO28" s="268"/>
      <c r="BP28" s="269">
        <v>0</v>
      </c>
      <c r="BQ28" s="270"/>
      <c r="BR28" s="271">
        <v>1</v>
      </c>
      <c r="BS28" s="272">
        <f t="shared" si="8"/>
        <v>0</v>
      </c>
      <c r="BT28" s="273"/>
      <c r="BW28" s="267"/>
      <c r="BX28" s="268"/>
      <c r="BY28" s="269">
        <v>0</v>
      </c>
      <c r="BZ28" s="270"/>
      <c r="CA28" s="271">
        <v>1</v>
      </c>
      <c r="CB28" s="272">
        <f t="shared" si="9"/>
        <v>0</v>
      </c>
      <c r="CC28" s="273"/>
      <c r="CF28" s="267"/>
      <c r="CG28" s="268"/>
      <c r="CH28" s="269">
        <v>0</v>
      </c>
      <c r="CI28" s="270"/>
      <c r="CJ28" s="271">
        <v>1</v>
      </c>
      <c r="CK28" s="272">
        <f t="shared" si="10"/>
        <v>0</v>
      </c>
      <c r="CL28" s="273"/>
      <c r="CO28" s="267"/>
      <c r="CP28" s="268"/>
      <c r="CQ28" s="269">
        <v>0</v>
      </c>
      <c r="CR28" s="270"/>
      <c r="CS28" s="271">
        <v>1</v>
      </c>
      <c r="CT28" s="272">
        <f t="shared" si="11"/>
        <v>0</v>
      </c>
      <c r="CU28" s="273"/>
      <c r="CX28" s="267"/>
      <c r="CY28" s="268"/>
      <c r="CZ28" s="269">
        <v>0</v>
      </c>
      <c r="DA28" s="270"/>
      <c r="DB28" s="271">
        <v>1</v>
      </c>
      <c r="DC28" s="272">
        <f t="shared" si="12"/>
        <v>0</v>
      </c>
      <c r="DD28" s="273"/>
      <c r="DG28" s="267"/>
      <c r="DH28" s="268"/>
      <c r="DI28" s="269">
        <v>0</v>
      </c>
      <c r="DJ28" s="270"/>
      <c r="DK28" s="271">
        <v>1</v>
      </c>
      <c r="DL28" s="272">
        <f t="shared" si="13"/>
        <v>0</v>
      </c>
      <c r="DM28" s="273"/>
      <c r="DP28" s="267"/>
      <c r="DQ28" s="268"/>
      <c r="DR28" s="269">
        <v>0</v>
      </c>
      <c r="DS28" s="270"/>
      <c r="DT28" s="271">
        <v>1</v>
      </c>
      <c r="DU28" s="272">
        <f t="shared" si="14"/>
        <v>0</v>
      </c>
      <c r="DV28" s="273"/>
      <c r="DY28" s="267"/>
      <c r="DZ28" s="268"/>
      <c r="EA28" s="269">
        <v>0</v>
      </c>
      <c r="EB28" s="270"/>
      <c r="EC28" s="271">
        <v>1</v>
      </c>
      <c r="ED28" s="272">
        <f t="shared" si="15"/>
        <v>0</v>
      </c>
      <c r="EE28" s="273"/>
    </row>
    <row r="29" spans="1:135" hidden="1" x14ac:dyDescent="0.35">
      <c r="A29" s="86"/>
      <c r="B29" s="101">
        <v>16</v>
      </c>
      <c r="C29" s="586"/>
      <c r="D29" s="594"/>
      <c r="E29" s="97"/>
      <c r="F29" s="97"/>
      <c r="G29" s="137"/>
      <c r="H29" s="98">
        <v>0</v>
      </c>
      <c r="I29" s="99">
        <v>0</v>
      </c>
      <c r="J29" s="99">
        <v>0</v>
      </c>
      <c r="K29" s="100">
        <f t="shared" si="0"/>
        <v>0</v>
      </c>
      <c r="L29" s="89"/>
      <c r="M29" s="56"/>
      <c r="Z29" s="258">
        <f t="shared" si="1"/>
        <v>0</v>
      </c>
      <c r="AA29" s="258">
        <f t="shared" si="2"/>
        <v>0</v>
      </c>
      <c r="AB29" s="259">
        <f t="shared" si="3"/>
        <v>0</v>
      </c>
      <c r="AD29" s="267"/>
      <c r="AE29" s="268"/>
      <c r="AF29" s="269">
        <v>0</v>
      </c>
      <c r="AG29" s="270"/>
      <c r="AH29" s="271">
        <v>1</v>
      </c>
      <c r="AI29" s="272">
        <f t="shared" si="4"/>
        <v>0</v>
      </c>
      <c r="AJ29" s="273"/>
      <c r="AM29" s="267"/>
      <c r="AN29" s="268"/>
      <c r="AO29" s="269">
        <v>0</v>
      </c>
      <c r="AP29" s="270"/>
      <c r="AQ29" s="271">
        <v>1</v>
      </c>
      <c r="AR29" s="272">
        <f t="shared" si="5"/>
        <v>0</v>
      </c>
      <c r="AS29" s="273"/>
      <c r="AV29" s="267"/>
      <c r="AW29" s="268"/>
      <c r="AX29" s="269">
        <v>0</v>
      </c>
      <c r="AY29" s="270"/>
      <c r="AZ29" s="271">
        <v>1</v>
      </c>
      <c r="BA29" s="272">
        <f t="shared" si="6"/>
        <v>0</v>
      </c>
      <c r="BB29" s="273"/>
      <c r="BE29" s="267"/>
      <c r="BF29" s="268"/>
      <c r="BG29" s="269">
        <v>0</v>
      </c>
      <c r="BH29" s="270"/>
      <c r="BI29" s="271">
        <v>1</v>
      </c>
      <c r="BJ29" s="272">
        <f t="shared" si="7"/>
        <v>0</v>
      </c>
      <c r="BK29" s="273"/>
      <c r="BN29" s="267"/>
      <c r="BO29" s="268"/>
      <c r="BP29" s="269">
        <v>0</v>
      </c>
      <c r="BQ29" s="270"/>
      <c r="BR29" s="271">
        <v>1</v>
      </c>
      <c r="BS29" s="272">
        <f t="shared" si="8"/>
        <v>0</v>
      </c>
      <c r="BT29" s="273"/>
      <c r="BW29" s="267"/>
      <c r="BX29" s="268"/>
      <c r="BY29" s="269">
        <v>0</v>
      </c>
      <c r="BZ29" s="270"/>
      <c r="CA29" s="271">
        <v>1</v>
      </c>
      <c r="CB29" s="272">
        <f t="shared" si="9"/>
        <v>0</v>
      </c>
      <c r="CC29" s="273"/>
      <c r="CF29" s="267"/>
      <c r="CG29" s="268"/>
      <c r="CH29" s="269">
        <v>0</v>
      </c>
      <c r="CI29" s="270"/>
      <c r="CJ29" s="271">
        <v>1</v>
      </c>
      <c r="CK29" s="272">
        <f t="shared" si="10"/>
        <v>0</v>
      </c>
      <c r="CL29" s="273"/>
      <c r="CO29" s="267"/>
      <c r="CP29" s="268"/>
      <c r="CQ29" s="269">
        <v>0</v>
      </c>
      <c r="CR29" s="270"/>
      <c r="CS29" s="271">
        <v>1</v>
      </c>
      <c r="CT29" s="272">
        <f t="shared" si="11"/>
        <v>0</v>
      </c>
      <c r="CU29" s="273"/>
      <c r="CX29" s="267"/>
      <c r="CY29" s="268"/>
      <c r="CZ29" s="269">
        <v>0</v>
      </c>
      <c r="DA29" s="270"/>
      <c r="DB29" s="271">
        <v>1</v>
      </c>
      <c r="DC29" s="272">
        <f t="shared" si="12"/>
        <v>0</v>
      </c>
      <c r="DD29" s="273"/>
      <c r="DG29" s="267"/>
      <c r="DH29" s="268"/>
      <c r="DI29" s="269">
        <v>0</v>
      </c>
      <c r="DJ29" s="270"/>
      <c r="DK29" s="271">
        <v>1</v>
      </c>
      <c r="DL29" s="272">
        <f t="shared" si="13"/>
        <v>0</v>
      </c>
      <c r="DM29" s="273"/>
      <c r="DP29" s="267"/>
      <c r="DQ29" s="268"/>
      <c r="DR29" s="269">
        <v>0</v>
      </c>
      <c r="DS29" s="270"/>
      <c r="DT29" s="271">
        <v>1</v>
      </c>
      <c r="DU29" s="272">
        <f t="shared" si="14"/>
        <v>0</v>
      </c>
      <c r="DV29" s="273"/>
      <c r="DY29" s="267"/>
      <c r="DZ29" s="268"/>
      <c r="EA29" s="269">
        <v>0</v>
      </c>
      <c r="EB29" s="270"/>
      <c r="EC29" s="271">
        <v>1</v>
      </c>
      <c r="ED29" s="272">
        <f t="shared" si="15"/>
        <v>0</v>
      </c>
      <c r="EE29" s="273"/>
    </row>
    <row r="30" spans="1:135" hidden="1" x14ac:dyDescent="0.35">
      <c r="A30" s="86"/>
      <c r="B30" s="101">
        <v>17</v>
      </c>
      <c r="C30" s="586"/>
      <c r="D30" s="594"/>
      <c r="E30" s="97"/>
      <c r="F30" s="97"/>
      <c r="G30" s="137"/>
      <c r="H30" s="98">
        <v>0</v>
      </c>
      <c r="I30" s="99">
        <v>0</v>
      </c>
      <c r="J30" s="99">
        <v>0</v>
      </c>
      <c r="K30" s="100">
        <f t="shared" si="0"/>
        <v>0</v>
      </c>
      <c r="L30" s="89"/>
      <c r="M30" s="56"/>
      <c r="Z30" s="258">
        <f t="shared" si="1"/>
        <v>0</v>
      </c>
      <c r="AA30" s="258">
        <f t="shared" si="2"/>
        <v>0</v>
      </c>
      <c r="AB30" s="259">
        <f t="shared" si="3"/>
        <v>0</v>
      </c>
      <c r="AD30" s="267"/>
      <c r="AE30" s="268"/>
      <c r="AF30" s="269">
        <v>0</v>
      </c>
      <c r="AG30" s="270"/>
      <c r="AH30" s="271">
        <v>1</v>
      </c>
      <c r="AI30" s="272">
        <f t="shared" si="4"/>
        <v>0</v>
      </c>
      <c r="AJ30" s="273"/>
      <c r="AM30" s="267"/>
      <c r="AN30" s="268"/>
      <c r="AO30" s="269">
        <v>0</v>
      </c>
      <c r="AP30" s="270"/>
      <c r="AQ30" s="271">
        <v>1</v>
      </c>
      <c r="AR30" s="272">
        <f t="shared" si="5"/>
        <v>0</v>
      </c>
      <c r="AS30" s="273"/>
      <c r="AV30" s="267"/>
      <c r="AW30" s="268"/>
      <c r="AX30" s="269">
        <v>0</v>
      </c>
      <c r="AY30" s="270"/>
      <c r="AZ30" s="271">
        <v>1</v>
      </c>
      <c r="BA30" s="272">
        <f t="shared" si="6"/>
        <v>0</v>
      </c>
      <c r="BB30" s="273"/>
      <c r="BE30" s="267"/>
      <c r="BF30" s="268"/>
      <c r="BG30" s="269">
        <v>0</v>
      </c>
      <c r="BH30" s="270"/>
      <c r="BI30" s="271">
        <v>1</v>
      </c>
      <c r="BJ30" s="272">
        <f t="shared" si="7"/>
        <v>0</v>
      </c>
      <c r="BK30" s="273"/>
      <c r="BN30" s="267"/>
      <c r="BO30" s="268"/>
      <c r="BP30" s="269">
        <v>0</v>
      </c>
      <c r="BQ30" s="270"/>
      <c r="BR30" s="271">
        <v>1</v>
      </c>
      <c r="BS30" s="272">
        <f t="shared" si="8"/>
        <v>0</v>
      </c>
      <c r="BT30" s="273"/>
      <c r="BW30" s="267"/>
      <c r="BX30" s="268"/>
      <c r="BY30" s="269">
        <v>0</v>
      </c>
      <c r="BZ30" s="270"/>
      <c r="CA30" s="271">
        <v>1</v>
      </c>
      <c r="CB30" s="272">
        <f t="shared" si="9"/>
        <v>0</v>
      </c>
      <c r="CC30" s="273"/>
      <c r="CF30" s="267"/>
      <c r="CG30" s="268"/>
      <c r="CH30" s="269">
        <v>0</v>
      </c>
      <c r="CI30" s="270"/>
      <c r="CJ30" s="271">
        <v>1</v>
      </c>
      <c r="CK30" s="272">
        <f t="shared" si="10"/>
        <v>0</v>
      </c>
      <c r="CL30" s="273"/>
      <c r="CO30" s="267"/>
      <c r="CP30" s="268"/>
      <c r="CQ30" s="269">
        <v>0</v>
      </c>
      <c r="CR30" s="270"/>
      <c r="CS30" s="271">
        <v>1</v>
      </c>
      <c r="CT30" s="272">
        <f t="shared" si="11"/>
        <v>0</v>
      </c>
      <c r="CU30" s="273"/>
      <c r="CX30" s="267"/>
      <c r="CY30" s="268"/>
      <c r="CZ30" s="269">
        <v>0</v>
      </c>
      <c r="DA30" s="270"/>
      <c r="DB30" s="271">
        <v>1</v>
      </c>
      <c r="DC30" s="272">
        <f t="shared" si="12"/>
        <v>0</v>
      </c>
      <c r="DD30" s="273"/>
      <c r="DG30" s="267"/>
      <c r="DH30" s="268"/>
      <c r="DI30" s="269">
        <v>0</v>
      </c>
      <c r="DJ30" s="270"/>
      <c r="DK30" s="271">
        <v>1</v>
      </c>
      <c r="DL30" s="272">
        <f t="shared" si="13"/>
        <v>0</v>
      </c>
      <c r="DM30" s="273"/>
      <c r="DP30" s="267"/>
      <c r="DQ30" s="268"/>
      <c r="DR30" s="269">
        <v>0</v>
      </c>
      <c r="DS30" s="270"/>
      <c r="DT30" s="271">
        <v>1</v>
      </c>
      <c r="DU30" s="272">
        <f t="shared" si="14"/>
        <v>0</v>
      </c>
      <c r="DV30" s="273"/>
      <c r="DY30" s="267"/>
      <c r="DZ30" s="268"/>
      <c r="EA30" s="269">
        <v>0</v>
      </c>
      <c r="EB30" s="270"/>
      <c r="EC30" s="271">
        <v>1</v>
      </c>
      <c r="ED30" s="272">
        <f t="shared" si="15"/>
        <v>0</v>
      </c>
      <c r="EE30" s="273"/>
    </row>
    <row r="31" spans="1:135" hidden="1" x14ac:dyDescent="0.35">
      <c r="A31" s="86"/>
      <c r="B31" s="101">
        <v>18</v>
      </c>
      <c r="C31" s="586"/>
      <c r="D31" s="594"/>
      <c r="E31" s="97"/>
      <c r="F31" s="97"/>
      <c r="G31" s="137"/>
      <c r="H31" s="98">
        <v>0</v>
      </c>
      <c r="I31" s="99">
        <v>0</v>
      </c>
      <c r="J31" s="99">
        <v>0</v>
      </c>
      <c r="K31" s="100">
        <f t="shared" si="0"/>
        <v>0</v>
      </c>
      <c r="L31" s="89"/>
      <c r="M31" s="56"/>
      <c r="Z31" s="258">
        <f t="shared" si="1"/>
        <v>0</v>
      </c>
      <c r="AA31" s="258">
        <f t="shared" si="2"/>
        <v>0</v>
      </c>
      <c r="AB31" s="259">
        <f t="shared" si="3"/>
        <v>0</v>
      </c>
      <c r="AD31" s="267"/>
      <c r="AE31" s="268"/>
      <c r="AF31" s="269">
        <v>0</v>
      </c>
      <c r="AG31" s="270"/>
      <c r="AH31" s="271">
        <v>1</v>
      </c>
      <c r="AI31" s="272">
        <f t="shared" si="4"/>
        <v>0</v>
      </c>
      <c r="AJ31" s="273"/>
      <c r="AM31" s="267"/>
      <c r="AN31" s="268"/>
      <c r="AO31" s="269">
        <v>0</v>
      </c>
      <c r="AP31" s="270"/>
      <c r="AQ31" s="271">
        <v>1</v>
      </c>
      <c r="AR31" s="272">
        <f t="shared" si="5"/>
        <v>0</v>
      </c>
      <c r="AS31" s="273"/>
      <c r="AV31" s="267"/>
      <c r="AW31" s="268"/>
      <c r="AX31" s="269">
        <v>0</v>
      </c>
      <c r="AY31" s="270"/>
      <c r="AZ31" s="271">
        <v>1</v>
      </c>
      <c r="BA31" s="272">
        <f t="shared" si="6"/>
        <v>0</v>
      </c>
      <c r="BB31" s="273"/>
      <c r="BE31" s="267"/>
      <c r="BF31" s="268"/>
      <c r="BG31" s="269">
        <v>0</v>
      </c>
      <c r="BH31" s="270"/>
      <c r="BI31" s="271">
        <v>1</v>
      </c>
      <c r="BJ31" s="272">
        <f t="shared" si="7"/>
        <v>0</v>
      </c>
      <c r="BK31" s="273"/>
      <c r="BN31" s="267"/>
      <c r="BO31" s="268"/>
      <c r="BP31" s="269">
        <v>0</v>
      </c>
      <c r="BQ31" s="270"/>
      <c r="BR31" s="271">
        <v>1</v>
      </c>
      <c r="BS31" s="272">
        <f t="shared" si="8"/>
        <v>0</v>
      </c>
      <c r="BT31" s="273"/>
      <c r="BW31" s="267"/>
      <c r="BX31" s="268"/>
      <c r="BY31" s="269">
        <v>0</v>
      </c>
      <c r="BZ31" s="270"/>
      <c r="CA31" s="271">
        <v>1</v>
      </c>
      <c r="CB31" s="272">
        <f t="shared" si="9"/>
        <v>0</v>
      </c>
      <c r="CC31" s="273"/>
      <c r="CF31" s="267"/>
      <c r="CG31" s="268"/>
      <c r="CH31" s="269">
        <v>0</v>
      </c>
      <c r="CI31" s="270"/>
      <c r="CJ31" s="271">
        <v>1</v>
      </c>
      <c r="CK31" s="272">
        <f t="shared" si="10"/>
        <v>0</v>
      </c>
      <c r="CL31" s="273"/>
      <c r="CO31" s="267"/>
      <c r="CP31" s="268"/>
      <c r="CQ31" s="269">
        <v>0</v>
      </c>
      <c r="CR31" s="270"/>
      <c r="CS31" s="271">
        <v>1</v>
      </c>
      <c r="CT31" s="272">
        <f t="shared" si="11"/>
        <v>0</v>
      </c>
      <c r="CU31" s="273"/>
      <c r="CX31" s="267"/>
      <c r="CY31" s="268"/>
      <c r="CZ31" s="269">
        <v>0</v>
      </c>
      <c r="DA31" s="270"/>
      <c r="DB31" s="271">
        <v>1</v>
      </c>
      <c r="DC31" s="272">
        <f t="shared" si="12"/>
        <v>0</v>
      </c>
      <c r="DD31" s="273"/>
      <c r="DG31" s="267"/>
      <c r="DH31" s="268"/>
      <c r="DI31" s="269">
        <v>0</v>
      </c>
      <c r="DJ31" s="270"/>
      <c r="DK31" s="271">
        <v>1</v>
      </c>
      <c r="DL31" s="272">
        <f t="shared" si="13"/>
        <v>0</v>
      </c>
      <c r="DM31" s="273"/>
      <c r="DP31" s="267"/>
      <c r="DQ31" s="268"/>
      <c r="DR31" s="269">
        <v>0</v>
      </c>
      <c r="DS31" s="270"/>
      <c r="DT31" s="271">
        <v>1</v>
      </c>
      <c r="DU31" s="272">
        <f t="shared" si="14"/>
        <v>0</v>
      </c>
      <c r="DV31" s="273"/>
      <c r="DY31" s="267"/>
      <c r="DZ31" s="268"/>
      <c r="EA31" s="269">
        <v>0</v>
      </c>
      <c r="EB31" s="270"/>
      <c r="EC31" s="271">
        <v>1</v>
      </c>
      <c r="ED31" s="272">
        <f t="shared" si="15"/>
        <v>0</v>
      </c>
      <c r="EE31" s="273"/>
    </row>
    <row r="32" spans="1:135" hidden="1" x14ac:dyDescent="0.35">
      <c r="A32" s="86"/>
      <c r="B32" s="101">
        <v>19</v>
      </c>
      <c r="C32" s="586"/>
      <c r="D32" s="594"/>
      <c r="E32" s="97"/>
      <c r="F32" s="97"/>
      <c r="G32" s="137"/>
      <c r="H32" s="98">
        <v>0</v>
      </c>
      <c r="I32" s="99">
        <v>0</v>
      </c>
      <c r="J32" s="99">
        <v>0</v>
      </c>
      <c r="K32" s="100">
        <f t="shared" si="0"/>
        <v>0</v>
      </c>
      <c r="L32" s="89"/>
      <c r="M32" s="56"/>
      <c r="Z32" s="258">
        <f t="shared" si="1"/>
        <v>0</v>
      </c>
      <c r="AA32" s="258">
        <f t="shared" si="2"/>
        <v>0</v>
      </c>
      <c r="AB32" s="259">
        <f t="shared" si="3"/>
        <v>0</v>
      </c>
      <c r="AD32" s="267"/>
      <c r="AE32" s="268"/>
      <c r="AF32" s="269">
        <v>0</v>
      </c>
      <c r="AG32" s="270"/>
      <c r="AH32" s="271">
        <v>1</v>
      </c>
      <c r="AI32" s="272">
        <f t="shared" si="4"/>
        <v>0</v>
      </c>
      <c r="AJ32" s="273"/>
      <c r="AM32" s="267"/>
      <c r="AN32" s="268"/>
      <c r="AO32" s="269">
        <v>0</v>
      </c>
      <c r="AP32" s="270"/>
      <c r="AQ32" s="271">
        <v>1</v>
      </c>
      <c r="AR32" s="272">
        <f t="shared" si="5"/>
        <v>0</v>
      </c>
      <c r="AS32" s="273"/>
      <c r="AV32" s="267"/>
      <c r="AW32" s="268"/>
      <c r="AX32" s="269">
        <v>0</v>
      </c>
      <c r="AY32" s="270"/>
      <c r="AZ32" s="271">
        <v>1</v>
      </c>
      <c r="BA32" s="272">
        <f t="shared" si="6"/>
        <v>0</v>
      </c>
      <c r="BB32" s="273"/>
      <c r="BE32" s="267"/>
      <c r="BF32" s="268"/>
      <c r="BG32" s="269">
        <v>0</v>
      </c>
      <c r="BH32" s="270"/>
      <c r="BI32" s="271">
        <v>1</v>
      </c>
      <c r="BJ32" s="272">
        <f t="shared" si="7"/>
        <v>0</v>
      </c>
      <c r="BK32" s="273"/>
      <c r="BN32" s="267"/>
      <c r="BO32" s="268"/>
      <c r="BP32" s="269">
        <v>0</v>
      </c>
      <c r="BQ32" s="270"/>
      <c r="BR32" s="271">
        <v>1</v>
      </c>
      <c r="BS32" s="272">
        <f t="shared" si="8"/>
        <v>0</v>
      </c>
      <c r="BT32" s="273"/>
      <c r="BW32" s="267"/>
      <c r="BX32" s="268"/>
      <c r="BY32" s="269">
        <v>0</v>
      </c>
      <c r="BZ32" s="270"/>
      <c r="CA32" s="271">
        <v>1</v>
      </c>
      <c r="CB32" s="272">
        <f t="shared" si="9"/>
        <v>0</v>
      </c>
      <c r="CC32" s="273"/>
      <c r="CF32" s="267"/>
      <c r="CG32" s="268"/>
      <c r="CH32" s="269">
        <v>0</v>
      </c>
      <c r="CI32" s="270"/>
      <c r="CJ32" s="271">
        <v>1</v>
      </c>
      <c r="CK32" s="272">
        <f t="shared" si="10"/>
        <v>0</v>
      </c>
      <c r="CL32" s="273"/>
      <c r="CO32" s="267"/>
      <c r="CP32" s="268"/>
      <c r="CQ32" s="269">
        <v>0</v>
      </c>
      <c r="CR32" s="270"/>
      <c r="CS32" s="271">
        <v>1</v>
      </c>
      <c r="CT32" s="272">
        <f t="shared" si="11"/>
        <v>0</v>
      </c>
      <c r="CU32" s="273"/>
      <c r="CX32" s="267"/>
      <c r="CY32" s="268"/>
      <c r="CZ32" s="269">
        <v>0</v>
      </c>
      <c r="DA32" s="270"/>
      <c r="DB32" s="271">
        <v>1</v>
      </c>
      <c r="DC32" s="272">
        <f t="shared" si="12"/>
        <v>0</v>
      </c>
      <c r="DD32" s="273"/>
      <c r="DG32" s="267"/>
      <c r="DH32" s="268"/>
      <c r="DI32" s="269">
        <v>0</v>
      </c>
      <c r="DJ32" s="270"/>
      <c r="DK32" s="271">
        <v>1</v>
      </c>
      <c r="DL32" s="272">
        <f t="shared" si="13"/>
        <v>0</v>
      </c>
      <c r="DM32" s="273"/>
      <c r="DP32" s="267"/>
      <c r="DQ32" s="268"/>
      <c r="DR32" s="269">
        <v>0</v>
      </c>
      <c r="DS32" s="270"/>
      <c r="DT32" s="271">
        <v>1</v>
      </c>
      <c r="DU32" s="272">
        <f t="shared" si="14"/>
        <v>0</v>
      </c>
      <c r="DV32" s="273"/>
      <c r="DY32" s="267"/>
      <c r="DZ32" s="268"/>
      <c r="EA32" s="269">
        <v>0</v>
      </c>
      <c r="EB32" s="270"/>
      <c r="EC32" s="271">
        <v>1</v>
      </c>
      <c r="ED32" s="272">
        <f t="shared" si="15"/>
        <v>0</v>
      </c>
      <c r="EE32" s="273"/>
    </row>
    <row r="33" spans="1:135" hidden="1" x14ac:dyDescent="0.35">
      <c r="A33" s="86"/>
      <c r="B33" s="101">
        <v>20</v>
      </c>
      <c r="C33" s="588"/>
      <c r="D33" s="593"/>
      <c r="E33" s="102"/>
      <c r="F33" s="102"/>
      <c r="G33" s="139"/>
      <c r="H33" s="103">
        <v>0</v>
      </c>
      <c r="I33" s="99">
        <v>0</v>
      </c>
      <c r="J33" s="99">
        <v>0</v>
      </c>
      <c r="K33" s="100">
        <f t="shared" si="0"/>
        <v>0</v>
      </c>
      <c r="L33" s="89"/>
      <c r="M33" s="56"/>
      <c r="Z33" s="258">
        <f t="shared" si="1"/>
        <v>0</v>
      </c>
      <c r="AA33" s="258">
        <f t="shared" si="2"/>
        <v>0</v>
      </c>
      <c r="AB33" s="259">
        <f t="shared" si="3"/>
        <v>0</v>
      </c>
      <c r="AD33" s="267"/>
      <c r="AE33" s="268"/>
      <c r="AF33" s="269">
        <v>0</v>
      </c>
      <c r="AG33" s="270"/>
      <c r="AH33" s="271">
        <v>1</v>
      </c>
      <c r="AI33" s="272">
        <f t="shared" si="4"/>
        <v>0</v>
      </c>
      <c r="AJ33" s="273"/>
      <c r="AM33" s="267"/>
      <c r="AN33" s="268"/>
      <c r="AO33" s="269">
        <v>0</v>
      </c>
      <c r="AP33" s="270"/>
      <c r="AQ33" s="271">
        <v>1</v>
      </c>
      <c r="AR33" s="272">
        <f t="shared" si="5"/>
        <v>0</v>
      </c>
      <c r="AS33" s="273"/>
      <c r="AV33" s="267"/>
      <c r="AW33" s="268"/>
      <c r="AX33" s="269">
        <v>0</v>
      </c>
      <c r="AY33" s="270"/>
      <c r="AZ33" s="271">
        <v>1</v>
      </c>
      <c r="BA33" s="272">
        <f t="shared" si="6"/>
        <v>0</v>
      </c>
      <c r="BB33" s="273"/>
      <c r="BE33" s="267"/>
      <c r="BF33" s="268"/>
      <c r="BG33" s="269">
        <v>0</v>
      </c>
      <c r="BH33" s="270"/>
      <c r="BI33" s="271">
        <v>1</v>
      </c>
      <c r="BJ33" s="272">
        <f t="shared" si="7"/>
        <v>0</v>
      </c>
      <c r="BK33" s="273"/>
      <c r="BN33" s="267"/>
      <c r="BO33" s="268"/>
      <c r="BP33" s="269">
        <v>0</v>
      </c>
      <c r="BQ33" s="270"/>
      <c r="BR33" s="271">
        <v>1</v>
      </c>
      <c r="BS33" s="272">
        <f t="shared" si="8"/>
        <v>0</v>
      </c>
      <c r="BT33" s="273"/>
      <c r="BW33" s="267"/>
      <c r="BX33" s="268"/>
      <c r="BY33" s="269">
        <v>0</v>
      </c>
      <c r="BZ33" s="270"/>
      <c r="CA33" s="271">
        <v>1</v>
      </c>
      <c r="CB33" s="272">
        <f t="shared" si="9"/>
        <v>0</v>
      </c>
      <c r="CC33" s="273"/>
      <c r="CF33" s="267"/>
      <c r="CG33" s="268"/>
      <c r="CH33" s="269">
        <v>0</v>
      </c>
      <c r="CI33" s="270"/>
      <c r="CJ33" s="271">
        <v>1</v>
      </c>
      <c r="CK33" s="272">
        <f t="shared" si="10"/>
        <v>0</v>
      </c>
      <c r="CL33" s="273"/>
      <c r="CO33" s="267"/>
      <c r="CP33" s="268"/>
      <c r="CQ33" s="269">
        <v>0</v>
      </c>
      <c r="CR33" s="270"/>
      <c r="CS33" s="271">
        <v>1</v>
      </c>
      <c r="CT33" s="272">
        <f t="shared" si="11"/>
        <v>0</v>
      </c>
      <c r="CU33" s="273"/>
      <c r="CX33" s="267"/>
      <c r="CY33" s="268"/>
      <c r="CZ33" s="269">
        <v>0</v>
      </c>
      <c r="DA33" s="270"/>
      <c r="DB33" s="271">
        <v>1</v>
      </c>
      <c r="DC33" s="272">
        <f t="shared" si="12"/>
        <v>0</v>
      </c>
      <c r="DD33" s="273"/>
      <c r="DG33" s="267"/>
      <c r="DH33" s="268"/>
      <c r="DI33" s="269">
        <v>0</v>
      </c>
      <c r="DJ33" s="270"/>
      <c r="DK33" s="271">
        <v>1</v>
      </c>
      <c r="DL33" s="272">
        <f t="shared" si="13"/>
        <v>0</v>
      </c>
      <c r="DM33" s="273"/>
      <c r="DP33" s="267"/>
      <c r="DQ33" s="268"/>
      <c r="DR33" s="269">
        <v>0</v>
      </c>
      <c r="DS33" s="270"/>
      <c r="DT33" s="271">
        <v>1</v>
      </c>
      <c r="DU33" s="272">
        <f t="shared" si="14"/>
        <v>0</v>
      </c>
      <c r="DV33" s="273"/>
      <c r="DY33" s="267"/>
      <c r="DZ33" s="268"/>
      <c r="EA33" s="269">
        <v>0</v>
      </c>
      <c r="EB33" s="270"/>
      <c r="EC33" s="271">
        <v>1</v>
      </c>
      <c r="ED33" s="272">
        <f t="shared" si="15"/>
        <v>0</v>
      </c>
      <c r="EE33" s="273"/>
    </row>
    <row r="34" spans="1:135" ht="30.65" hidden="1" customHeight="1" x14ac:dyDescent="0.35">
      <c r="A34" s="86"/>
      <c r="B34" s="105"/>
      <c r="C34" s="459" t="s">
        <v>164</v>
      </c>
      <c r="D34" s="459"/>
      <c r="E34" s="106"/>
      <c r="F34" s="106"/>
      <c r="G34" s="106"/>
      <c r="H34" s="106"/>
      <c r="I34" s="106"/>
      <c r="J34" s="107"/>
      <c r="K34" s="108">
        <f>SUM(K14:K33)</f>
        <v>0</v>
      </c>
      <c r="L34" s="89"/>
      <c r="M34" s="56"/>
      <c r="Z34" s="274">
        <f>K34</f>
        <v>0</v>
      </c>
      <c r="AA34" s="274">
        <f t="shared" ref="AA34" si="16">AI34+AR34+BA34+BJ34+BS34+CB34+CK34+CT34+DC34+DL34+DU34+ED34</f>
        <v>0</v>
      </c>
      <c r="AB34" s="274">
        <f>Z34-AA34</f>
        <v>0</v>
      </c>
      <c r="AD34" s="611" t="s">
        <v>164</v>
      </c>
      <c r="AE34" s="612"/>
      <c r="AF34" s="613"/>
      <c r="AG34" s="614"/>
      <c r="AH34" s="615"/>
      <c r="AI34" s="275">
        <f>SUM(AI14:AI33)</f>
        <v>0</v>
      </c>
      <c r="AJ34" s="246"/>
      <c r="AM34" s="611" t="s">
        <v>164</v>
      </c>
      <c r="AN34" s="612"/>
      <c r="AO34" s="613"/>
      <c r="AP34" s="614"/>
      <c r="AQ34" s="615"/>
      <c r="AR34" s="275">
        <f>SUM(AR14:AR33)</f>
        <v>0</v>
      </c>
      <c r="AS34" s="246"/>
      <c r="AV34" s="611" t="s">
        <v>164</v>
      </c>
      <c r="AW34" s="612"/>
      <c r="AX34" s="613"/>
      <c r="AY34" s="614"/>
      <c r="AZ34" s="615"/>
      <c r="BA34" s="275">
        <f>SUM(BA14:BA33)</f>
        <v>0</v>
      </c>
      <c r="BB34" s="246"/>
      <c r="BE34" s="611" t="s">
        <v>164</v>
      </c>
      <c r="BF34" s="612"/>
      <c r="BG34" s="613"/>
      <c r="BH34" s="614"/>
      <c r="BI34" s="615"/>
      <c r="BJ34" s="275">
        <f>SUM(BJ14:BJ33)</f>
        <v>0</v>
      </c>
      <c r="BK34" s="246"/>
      <c r="BN34" s="611" t="s">
        <v>164</v>
      </c>
      <c r="BO34" s="612"/>
      <c r="BP34" s="613"/>
      <c r="BQ34" s="614"/>
      <c r="BR34" s="615"/>
      <c r="BS34" s="275">
        <f>SUM(BS14:BS33)</f>
        <v>0</v>
      </c>
      <c r="BT34" s="246"/>
      <c r="BW34" s="611" t="s">
        <v>164</v>
      </c>
      <c r="BX34" s="612"/>
      <c r="BY34" s="613"/>
      <c r="BZ34" s="614"/>
      <c r="CA34" s="615"/>
      <c r="CB34" s="275">
        <f>SUM(CB14:CB33)</f>
        <v>0</v>
      </c>
      <c r="CC34" s="246"/>
      <c r="CF34" s="611" t="s">
        <v>164</v>
      </c>
      <c r="CG34" s="612"/>
      <c r="CH34" s="613"/>
      <c r="CI34" s="614"/>
      <c r="CJ34" s="615"/>
      <c r="CK34" s="275">
        <f>SUM(CK14:CK33)</f>
        <v>0</v>
      </c>
      <c r="CL34" s="246"/>
      <c r="CO34" s="611" t="s">
        <v>164</v>
      </c>
      <c r="CP34" s="612"/>
      <c r="CQ34" s="613"/>
      <c r="CR34" s="614"/>
      <c r="CS34" s="615"/>
      <c r="CT34" s="275">
        <f>SUM(CT14:CT33)</f>
        <v>0</v>
      </c>
      <c r="CU34" s="246"/>
      <c r="CX34" s="611" t="s">
        <v>164</v>
      </c>
      <c r="CY34" s="612"/>
      <c r="CZ34" s="613"/>
      <c r="DA34" s="614"/>
      <c r="DB34" s="615"/>
      <c r="DC34" s="275">
        <f>SUM(DC14:DC33)</f>
        <v>0</v>
      </c>
      <c r="DD34" s="246"/>
      <c r="DG34" s="611" t="s">
        <v>164</v>
      </c>
      <c r="DH34" s="612"/>
      <c r="DI34" s="613"/>
      <c r="DJ34" s="614"/>
      <c r="DK34" s="615"/>
      <c r="DL34" s="275">
        <f>SUM(DL14:DL33)</f>
        <v>0</v>
      </c>
      <c r="DM34" s="246"/>
      <c r="DP34" s="611" t="s">
        <v>164</v>
      </c>
      <c r="DQ34" s="612"/>
      <c r="DR34" s="613"/>
      <c r="DS34" s="614"/>
      <c r="DT34" s="615"/>
      <c r="DU34" s="275">
        <f>SUM(DU14:DU33)</f>
        <v>0</v>
      </c>
      <c r="DV34" s="246"/>
      <c r="DY34" s="611" t="s">
        <v>164</v>
      </c>
      <c r="DZ34" s="612"/>
      <c r="EA34" s="613"/>
      <c r="EB34" s="614"/>
      <c r="EC34" s="615"/>
      <c r="ED34" s="275">
        <f>SUM(ED14:ED33)</f>
        <v>0</v>
      </c>
      <c r="EE34" s="246"/>
    </row>
    <row r="35" spans="1:135" ht="12" hidden="1" customHeight="1" x14ac:dyDescent="0.35">
      <c r="A35" s="86"/>
      <c r="B35" s="109"/>
      <c r="C35" s="110"/>
      <c r="D35" s="110"/>
      <c r="E35" s="109"/>
      <c r="F35" s="109"/>
      <c r="G35" s="109"/>
      <c r="H35" s="109"/>
      <c r="I35" s="109"/>
      <c r="J35" s="109"/>
      <c r="K35" s="109"/>
      <c r="L35" s="89"/>
      <c r="M35" s="56"/>
      <c r="Z35" s="276"/>
      <c r="AA35" s="276"/>
      <c r="AB35" s="277"/>
      <c r="AD35" s="240"/>
      <c r="AE35" s="241"/>
      <c r="AF35" s="242"/>
      <c r="AG35" s="243"/>
      <c r="AH35" s="244"/>
      <c r="AI35" s="245"/>
      <c r="AJ35" s="246"/>
      <c r="AM35" s="240"/>
      <c r="AN35" s="241"/>
      <c r="AO35" s="242"/>
      <c r="AP35" s="243"/>
      <c r="AQ35" s="244"/>
      <c r="AR35" s="245"/>
      <c r="AS35" s="246"/>
      <c r="AV35" s="240"/>
      <c r="AW35" s="241"/>
      <c r="AX35" s="242"/>
      <c r="AY35" s="243"/>
      <c r="AZ35" s="244"/>
      <c r="BA35" s="245"/>
      <c r="BB35" s="246"/>
      <c r="BE35" s="240"/>
      <c r="BF35" s="241"/>
      <c r="BG35" s="242"/>
      <c r="BH35" s="243"/>
      <c r="BI35" s="244"/>
      <c r="BJ35" s="245"/>
      <c r="BK35" s="246"/>
      <c r="BN35" s="240"/>
      <c r="BO35" s="241"/>
      <c r="BP35" s="242"/>
      <c r="BQ35" s="243"/>
      <c r="BR35" s="244"/>
      <c r="BS35" s="245"/>
      <c r="BT35" s="246"/>
      <c r="BW35" s="240"/>
      <c r="BX35" s="241"/>
      <c r="BY35" s="242"/>
      <c r="BZ35" s="243"/>
      <c r="CA35" s="244"/>
      <c r="CB35" s="245"/>
      <c r="CC35" s="246"/>
      <c r="CF35" s="240"/>
      <c r="CG35" s="241"/>
      <c r="CH35" s="242"/>
      <c r="CI35" s="243"/>
      <c r="CJ35" s="244"/>
      <c r="CK35" s="245"/>
      <c r="CL35" s="246"/>
      <c r="CO35" s="240"/>
      <c r="CP35" s="241"/>
      <c r="CQ35" s="242"/>
      <c r="CR35" s="243"/>
      <c r="CS35" s="244"/>
      <c r="CT35" s="245"/>
      <c r="CU35" s="246"/>
      <c r="CX35" s="240"/>
      <c r="CY35" s="241"/>
      <c r="CZ35" s="242"/>
      <c r="DA35" s="243"/>
      <c r="DB35" s="244"/>
      <c r="DC35" s="245"/>
      <c r="DD35" s="246"/>
      <c r="DG35" s="240"/>
      <c r="DH35" s="241"/>
      <c r="DI35" s="242"/>
      <c r="DJ35" s="243"/>
      <c r="DK35" s="244"/>
      <c r="DL35" s="245"/>
      <c r="DM35" s="246"/>
      <c r="DP35" s="240"/>
      <c r="DQ35" s="241"/>
      <c r="DR35" s="242"/>
      <c r="DS35" s="243"/>
      <c r="DT35" s="244"/>
      <c r="DU35" s="245"/>
      <c r="DV35" s="246"/>
      <c r="DY35" s="240"/>
      <c r="DZ35" s="241"/>
      <c r="EA35" s="242"/>
      <c r="EB35" s="243"/>
      <c r="EC35" s="244"/>
      <c r="ED35" s="245"/>
      <c r="EE35" s="246"/>
    </row>
    <row r="36" spans="1:135" ht="9.65" customHeight="1" x14ac:dyDescent="0.35">
      <c r="A36" s="111"/>
      <c r="B36" s="112"/>
      <c r="C36" s="113"/>
      <c r="D36" s="113"/>
      <c r="E36" s="112"/>
      <c r="F36" s="112"/>
      <c r="G36" s="112"/>
      <c r="H36" s="112"/>
      <c r="I36" s="112"/>
      <c r="J36" s="112"/>
      <c r="K36" s="112"/>
      <c r="L36" s="111"/>
      <c r="M36" s="56"/>
      <c r="Z36" s="209"/>
      <c r="AA36" s="209"/>
      <c r="AB36" s="203"/>
      <c r="AD36" s="233"/>
      <c r="AE36" s="203"/>
      <c r="AF36" s="234"/>
      <c r="AG36" s="235"/>
      <c r="AH36" s="211"/>
      <c r="AI36" s="236"/>
      <c r="AJ36" s="237"/>
      <c r="AM36" s="233"/>
      <c r="AN36" s="203"/>
      <c r="AO36" s="234"/>
      <c r="AP36" s="235"/>
      <c r="AQ36" s="211"/>
      <c r="AR36" s="236"/>
      <c r="AS36" s="237"/>
      <c r="AV36" s="233"/>
      <c r="AW36" s="203"/>
      <c r="AX36" s="234"/>
      <c r="AY36" s="235"/>
      <c r="AZ36" s="211"/>
      <c r="BA36" s="236"/>
      <c r="BB36" s="237"/>
      <c r="BE36" s="233"/>
      <c r="BF36" s="203"/>
      <c r="BG36" s="234"/>
      <c r="BH36" s="235"/>
      <c r="BI36" s="211"/>
      <c r="BJ36" s="236"/>
      <c r="BK36" s="237"/>
      <c r="BN36" s="233"/>
      <c r="BO36" s="203"/>
      <c r="BP36" s="234"/>
      <c r="BQ36" s="235"/>
      <c r="BR36" s="211"/>
      <c r="BS36" s="236"/>
      <c r="BT36" s="237"/>
      <c r="BW36" s="233"/>
      <c r="BX36" s="203"/>
      <c r="BY36" s="234"/>
      <c r="BZ36" s="235"/>
      <c r="CA36" s="211"/>
      <c r="CB36" s="236"/>
      <c r="CC36" s="237"/>
      <c r="CF36" s="233"/>
      <c r="CG36" s="203"/>
      <c r="CH36" s="234"/>
      <c r="CI36" s="235"/>
      <c r="CJ36" s="211"/>
      <c r="CK36" s="236"/>
      <c r="CL36" s="237"/>
      <c r="CO36" s="233"/>
      <c r="CP36" s="203"/>
      <c r="CQ36" s="234"/>
      <c r="CR36" s="235"/>
      <c r="CS36" s="211"/>
      <c r="CT36" s="236"/>
      <c r="CU36" s="237"/>
      <c r="CX36" s="233"/>
      <c r="CY36" s="203"/>
      <c r="CZ36" s="234"/>
      <c r="DA36" s="235"/>
      <c r="DB36" s="211"/>
      <c r="DC36" s="236"/>
      <c r="DD36" s="237"/>
      <c r="DG36" s="233"/>
      <c r="DH36" s="203"/>
      <c r="DI36" s="234"/>
      <c r="DJ36" s="235"/>
      <c r="DK36" s="211"/>
      <c r="DL36" s="236"/>
      <c r="DM36" s="237"/>
      <c r="DP36" s="233"/>
      <c r="DQ36" s="203"/>
      <c r="DR36" s="234"/>
      <c r="DS36" s="235"/>
      <c r="DT36" s="211"/>
      <c r="DU36" s="236"/>
      <c r="DV36" s="237"/>
      <c r="DY36" s="233"/>
      <c r="DZ36" s="203"/>
      <c r="EA36" s="234"/>
      <c r="EB36" s="235"/>
      <c r="EC36" s="211"/>
      <c r="ED36" s="236"/>
      <c r="EE36" s="237"/>
    </row>
    <row r="37" spans="1:135" ht="21" customHeight="1" x14ac:dyDescent="0.35">
      <c r="A37" s="79"/>
      <c r="B37" s="114" t="s">
        <v>165</v>
      </c>
      <c r="C37" s="115" t="s">
        <v>166</v>
      </c>
      <c r="D37" s="115"/>
      <c r="E37" s="116"/>
      <c r="F37" s="116"/>
      <c r="G37" s="116"/>
      <c r="H37" s="116"/>
      <c r="I37" s="117"/>
      <c r="J37" s="116"/>
      <c r="K37" s="116"/>
      <c r="L37" s="118"/>
      <c r="M37" s="56"/>
      <c r="Z37" s="226"/>
      <c r="AA37" s="226"/>
      <c r="AB37" s="226"/>
      <c r="AD37" s="227"/>
      <c r="AE37" s="226"/>
      <c r="AF37" s="228"/>
      <c r="AG37" s="229"/>
      <c r="AH37" s="230"/>
      <c r="AI37" s="231"/>
      <c r="AJ37" s="232"/>
      <c r="AM37" s="227"/>
      <c r="AN37" s="226"/>
      <c r="AO37" s="228"/>
      <c r="AP37" s="229"/>
      <c r="AQ37" s="230"/>
      <c r="AR37" s="231"/>
      <c r="AS37" s="232"/>
      <c r="AV37" s="227"/>
      <c r="AW37" s="226"/>
      <c r="AX37" s="228"/>
      <c r="AY37" s="229"/>
      <c r="AZ37" s="230"/>
      <c r="BA37" s="231"/>
      <c r="BB37" s="232"/>
      <c r="BE37" s="227"/>
      <c r="BF37" s="226"/>
      <c r="BG37" s="228"/>
      <c r="BH37" s="229"/>
      <c r="BI37" s="230"/>
      <c r="BJ37" s="231"/>
      <c r="BK37" s="232"/>
      <c r="BN37" s="227"/>
      <c r="BO37" s="226"/>
      <c r="BP37" s="228"/>
      <c r="BQ37" s="229"/>
      <c r="BR37" s="230"/>
      <c r="BS37" s="231"/>
      <c r="BT37" s="232"/>
      <c r="BW37" s="227"/>
      <c r="BX37" s="226"/>
      <c r="BY37" s="228"/>
      <c r="BZ37" s="229"/>
      <c r="CA37" s="230"/>
      <c r="CB37" s="231"/>
      <c r="CC37" s="232"/>
      <c r="CF37" s="227"/>
      <c r="CG37" s="226"/>
      <c r="CH37" s="228"/>
      <c r="CI37" s="229"/>
      <c r="CJ37" s="230"/>
      <c r="CK37" s="231"/>
      <c r="CL37" s="232"/>
      <c r="CO37" s="227"/>
      <c r="CP37" s="226"/>
      <c r="CQ37" s="228"/>
      <c r="CR37" s="229"/>
      <c r="CS37" s="230"/>
      <c r="CT37" s="231"/>
      <c r="CU37" s="232"/>
      <c r="CX37" s="227"/>
      <c r="CY37" s="226"/>
      <c r="CZ37" s="228"/>
      <c r="DA37" s="229"/>
      <c r="DB37" s="230"/>
      <c r="DC37" s="231"/>
      <c r="DD37" s="232"/>
      <c r="DG37" s="227"/>
      <c r="DH37" s="226"/>
      <c r="DI37" s="228"/>
      <c r="DJ37" s="229"/>
      <c r="DK37" s="230"/>
      <c r="DL37" s="231"/>
      <c r="DM37" s="232"/>
      <c r="DP37" s="227"/>
      <c r="DQ37" s="226"/>
      <c r="DR37" s="228"/>
      <c r="DS37" s="229"/>
      <c r="DT37" s="230"/>
      <c r="DU37" s="231"/>
      <c r="DV37" s="232"/>
      <c r="DY37" s="227"/>
      <c r="DZ37" s="226"/>
      <c r="EA37" s="228"/>
      <c r="EB37" s="229"/>
      <c r="EC37" s="230"/>
      <c r="ED37" s="231"/>
      <c r="EE37" s="232"/>
    </row>
    <row r="38" spans="1:135" ht="9.65" customHeight="1" x14ac:dyDescent="0.35">
      <c r="A38" s="63"/>
      <c r="B38" s="63"/>
      <c r="C38" s="63"/>
      <c r="D38" s="63"/>
      <c r="E38" s="63"/>
      <c r="F38" s="63"/>
      <c r="G38" s="63"/>
      <c r="H38" s="63"/>
      <c r="I38" s="63"/>
      <c r="J38" s="63"/>
      <c r="K38" s="63"/>
      <c r="L38" s="63"/>
      <c r="M38" s="56"/>
      <c r="Z38" s="209"/>
      <c r="AA38" s="209"/>
      <c r="AB38" s="203"/>
      <c r="AD38" s="233"/>
      <c r="AE38" s="203"/>
      <c r="AF38" s="234"/>
      <c r="AG38" s="235"/>
      <c r="AH38" s="211"/>
      <c r="AI38" s="236"/>
      <c r="AJ38" s="237"/>
      <c r="AM38" s="233"/>
      <c r="AN38" s="203"/>
      <c r="AO38" s="234"/>
      <c r="AP38" s="235"/>
      <c r="AQ38" s="211"/>
      <c r="AR38" s="236"/>
      <c r="AS38" s="237"/>
      <c r="AV38" s="233"/>
      <c r="AW38" s="203"/>
      <c r="AX38" s="234"/>
      <c r="AY38" s="235"/>
      <c r="AZ38" s="211"/>
      <c r="BA38" s="236"/>
      <c r="BB38" s="237"/>
      <c r="BE38" s="233"/>
      <c r="BF38" s="203"/>
      <c r="BG38" s="234"/>
      <c r="BH38" s="235"/>
      <c r="BI38" s="211"/>
      <c r="BJ38" s="236"/>
      <c r="BK38" s="237"/>
      <c r="BN38" s="233"/>
      <c r="BO38" s="203"/>
      <c r="BP38" s="234"/>
      <c r="BQ38" s="235"/>
      <c r="BR38" s="211"/>
      <c r="BS38" s="236"/>
      <c r="BT38" s="237"/>
      <c r="BW38" s="233"/>
      <c r="BX38" s="203"/>
      <c r="BY38" s="234"/>
      <c r="BZ38" s="235"/>
      <c r="CA38" s="211"/>
      <c r="CB38" s="236"/>
      <c r="CC38" s="237"/>
      <c r="CF38" s="233"/>
      <c r="CG38" s="203"/>
      <c r="CH38" s="234"/>
      <c r="CI38" s="235"/>
      <c r="CJ38" s="211"/>
      <c r="CK38" s="236"/>
      <c r="CL38" s="237"/>
      <c r="CO38" s="233"/>
      <c r="CP38" s="203"/>
      <c r="CQ38" s="234"/>
      <c r="CR38" s="235"/>
      <c r="CS38" s="211"/>
      <c r="CT38" s="236"/>
      <c r="CU38" s="237"/>
      <c r="CX38" s="233"/>
      <c r="CY38" s="203"/>
      <c r="CZ38" s="234"/>
      <c r="DA38" s="235"/>
      <c r="DB38" s="211"/>
      <c r="DC38" s="236"/>
      <c r="DD38" s="237"/>
      <c r="DG38" s="233"/>
      <c r="DH38" s="203"/>
      <c r="DI38" s="234"/>
      <c r="DJ38" s="235"/>
      <c r="DK38" s="211"/>
      <c r="DL38" s="236"/>
      <c r="DM38" s="237"/>
      <c r="DP38" s="233"/>
      <c r="DQ38" s="203"/>
      <c r="DR38" s="234"/>
      <c r="DS38" s="235"/>
      <c r="DT38" s="211"/>
      <c r="DU38" s="236"/>
      <c r="DV38" s="237"/>
      <c r="DY38" s="233"/>
      <c r="DZ38" s="203"/>
      <c r="EA38" s="234"/>
      <c r="EB38" s="235"/>
      <c r="EC38" s="211"/>
      <c r="ED38" s="236"/>
      <c r="EE38" s="237"/>
    </row>
    <row r="39" spans="1:135" ht="12" customHeight="1" x14ac:dyDescent="0.35">
      <c r="A39" s="119"/>
      <c r="B39" s="120"/>
      <c r="C39" s="121"/>
      <c r="D39" s="121"/>
      <c r="E39" s="120"/>
      <c r="F39" s="120"/>
      <c r="G39" s="120"/>
      <c r="H39" s="120"/>
      <c r="I39" s="120"/>
      <c r="J39" s="120"/>
      <c r="K39" s="120"/>
      <c r="L39" s="122"/>
      <c r="M39" s="56"/>
      <c r="Z39" s="238"/>
      <c r="AA39" s="238"/>
      <c r="AB39" s="239"/>
      <c r="AD39" s="240"/>
      <c r="AE39" s="241"/>
      <c r="AF39" s="242"/>
      <c r="AG39" s="243"/>
      <c r="AH39" s="244"/>
      <c r="AI39" s="245"/>
      <c r="AJ39" s="246"/>
      <c r="AM39" s="240"/>
      <c r="AN39" s="241"/>
      <c r="AO39" s="242"/>
      <c r="AP39" s="243"/>
      <c r="AQ39" s="244"/>
      <c r="AR39" s="245"/>
      <c r="AS39" s="246"/>
      <c r="AV39" s="240"/>
      <c r="AW39" s="241"/>
      <c r="AX39" s="242"/>
      <c r="AY39" s="243"/>
      <c r="AZ39" s="244"/>
      <c r="BA39" s="245"/>
      <c r="BB39" s="246"/>
      <c r="BE39" s="240"/>
      <c r="BF39" s="241"/>
      <c r="BG39" s="242"/>
      <c r="BH39" s="243"/>
      <c r="BI39" s="244"/>
      <c r="BJ39" s="245"/>
      <c r="BK39" s="246"/>
      <c r="BN39" s="240"/>
      <c r="BO39" s="241"/>
      <c r="BP39" s="242"/>
      <c r="BQ39" s="243"/>
      <c r="BR39" s="244"/>
      <c r="BS39" s="245"/>
      <c r="BT39" s="246"/>
      <c r="BW39" s="240"/>
      <c r="BX39" s="241"/>
      <c r="BY39" s="242"/>
      <c r="BZ39" s="243"/>
      <c r="CA39" s="244"/>
      <c r="CB39" s="245"/>
      <c r="CC39" s="246"/>
      <c r="CF39" s="240"/>
      <c r="CG39" s="241"/>
      <c r="CH39" s="242"/>
      <c r="CI39" s="243"/>
      <c r="CJ39" s="244"/>
      <c r="CK39" s="245"/>
      <c r="CL39" s="246"/>
      <c r="CO39" s="240"/>
      <c r="CP39" s="241"/>
      <c r="CQ39" s="242"/>
      <c r="CR39" s="243"/>
      <c r="CS39" s="244"/>
      <c r="CT39" s="245"/>
      <c r="CU39" s="246"/>
      <c r="CX39" s="240"/>
      <c r="CY39" s="241"/>
      <c r="CZ39" s="242"/>
      <c r="DA39" s="243"/>
      <c r="DB39" s="244"/>
      <c r="DC39" s="245"/>
      <c r="DD39" s="246"/>
      <c r="DG39" s="240"/>
      <c r="DH39" s="241"/>
      <c r="DI39" s="242"/>
      <c r="DJ39" s="243"/>
      <c r="DK39" s="244"/>
      <c r="DL39" s="245"/>
      <c r="DM39" s="246"/>
      <c r="DP39" s="240"/>
      <c r="DQ39" s="241"/>
      <c r="DR39" s="242"/>
      <c r="DS39" s="243"/>
      <c r="DT39" s="244"/>
      <c r="DU39" s="245"/>
      <c r="DV39" s="246"/>
      <c r="DY39" s="240"/>
      <c r="DZ39" s="241"/>
      <c r="EA39" s="242"/>
      <c r="EB39" s="243"/>
      <c r="EC39" s="244"/>
      <c r="ED39" s="245"/>
      <c r="EE39" s="246"/>
    </row>
    <row r="40" spans="1:135" ht="15.5" x14ac:dyDescent="0.35">
      <c r="A40" s="86"/>
      <c r="B40" s="90" t="s">
        <v>167</v>
      </c>
      <c r="C40" s="91" t="s">
        <v>168</v>
      </c>
      <c r="D40" s="91"/>
      <c r="E40" s="92"/>
      <c r="F40" s="92"/>
      <c r="G40" s="92"/>
      <c r="H40" s="92"/>
      <c r="I40" s="92"/>
      <c r="J40" s="92"/>
      <c r="K40" s="92"/>
      <c r="L40" s="89"/>
      <c r="M40" s="56"/>
      <c r="Z40" s="247"/>
      <c r="AA40" s="247"/>
      <c r="AB40" s="247"/>
      <c r="AD40" s="278" t="s">
        <v>168</v>
      </c>
      <c r="AE40" s="249"/>
      <c r="AF40" s="250"/>
      <c r="AG40" s="251"/>
      <c r="AH40" s="252"/>
      <c r="AI40" s="253"/>
      <c r="AJ40" s="254"/>
      <c r="AM40" s="278" t="s">
        <v>168</v>
      </c>
      <c r="AN40" s="249"/>
      <c r="AO40" s="250"/>
      <c r="AP40" s="251"/>
      <c r="AQ40" s="252"/>
      <c r="AR40" s="253"/>
      <c r="AS40" s="254"/>
      <c r="AV40" s="278" t="s">
        <v>168</v>
      </c>
      <c r="AW40" s="249"/>
      <c r="AX40" s="250"/>
      <c r="AY40" s="251"/>
      <c r="AZ40" s="252"/>
      <c r="BA40" s="253"/>
      <c r="BB40" s="254"/>
      <c r="BE40" s="278" t="s">
        <v>168</v>
      </c>
      <c r="BF40" s="249"/>
      <c r="BG40" s="250"/>
      <c r="BH40" s="251"/>
      <c r="BI40" s="252"/>
      <c r="BJ40" s="253"/>
      <c r="BK40" s="254"/>
      <c r="BN40" s="278" t="s">
        <v>168</v>
      </c>
      <c r="BO40" s="249"/>
      <c r="BP40" s="250"/>
      <c r="BQ40" s="251"/>
      <c r="BR40" s="252"/>
      <c r="BS40" s="253"/>
      <c r="BT40" s="254"/>
      <c r="BW40" s="278" t="s">
        <v>168</v>
      </c>
      <c r="BX40" s="249"/>
      <c r="BY40" s="250"/>
      <c r="BZ40" s="251"/>
      <c r="CA40" s="252"/>
      <c r="CB40" s="253"/>
      <c r="CC40" s="254"/>
      <c r="CF40" s="278" t="s">
        <v>168</v>
      </c>
      <c r="CG40" s="249"/>
      <c r="CH40" s="250"/>
      <c r="CI40" s="251"/>
      <c r="CJ40" s="252"/>
      <c r="CK40" s="253"/>
      <c r="CL40" s="254"/>
      <c r="CO40" s="278" t="s">
        <v>168</v>
      </c>
      <c r="CP40" s="249"/>
      <c r="CQ40" s="250"/>
      <c r="CR40" s="251"/>
      <c r="CS40" s="252"/>
      <c r="CT40" s="253"/>
      <c r="CU40" s="254"/>
      <c r="CX40" s="278" t="s">
        <v>168</v>
      </c>
      <c r="CY40" s="249"/>
      <c r="CZ40" s="250"/>
      <c r="DA40" s="251"/>
      <c r="DB40" s="252"/>
      <c r="DC40" s="253"/>
      <c r="DD40" s="254"/>
      <c r="DG40" s="278" t="s">
        <v>168</v>
      </c>
      <c r="DH40" s="249"/>
      <c r="DI40" s="250"/>
      <c r="DJ40" s="251"/>
      <c r="DK40" s="252"/>
      <c r="DL40" s="253"/>
      <c r="DM40" s="254"/>
      <c r="DP40" s="278" t="s">
        <v>168</v>
      </c>
      <c r="DQ40" s="249"/>
      <c r="DR40" s="250"/>
      <c r="DS40" s="251"/>
      <c r="DT40" s="252"/>
      <c r="DU40" s="253"/>
      <c r="DV40" s="254"/>
      <c r="DY40" s="278" t="s">
        <v>168</v>
      </c>
      <c r="DZ40" s="249"/>
      <c r="EA40" s="250"/>
      <c r="EB40" s="251"/>
      <c r="EC40" s="252"/>
      <c r="ED40" s="253"/>
      <c r="EE40" s="254"/>
    </row>
    <row r="41" spans="1:135" ht="10.5" customHeight="1" x14ac:dyDescent="0.35">
      <c r="A41" s="86"/>
      <c r="B41" s="109"/>
      <c r="C41" s="110"/>
      <c r="D41" s="110"/>
      <c r="E41" s="109"/>
      <c r="F41" s="109"/>
      <c r="G41" s="109"/>
      <c r="H41" s="109"/>
      <c r="I41" s="109"/>
      <c r="J41" s="109"/>
      <c r="K41" s="109"/>
      <c r="L41" s="89"/>
      <c r="M41" s="56"/>
      <c r="Z41" s="255"/>
      <c r="AA41" s="255"/>
      <c r="AB41" s="256"/>
      <c r="AD41" s="240"/>
      <c r="AE41" s="241"/>
      <c r="AF41" s="242"/>
      <c r="AG41" s="243"/>
      <c r="AH41" s="244"/>
      <c r="AI41" s="245"/>
      <c r="AJ41" s="246"/>
      <c r="AM41" s="240"/>
      <c r="AN41" s="241"/>
      <c r="AO41" s="242"/>
      <c r="AP41" s="243"/>
      <c r="AQ41" s="244"/>
      <c r="AR41" s="245"/>
      <c r="AS41" s="246"/>
      <c r="AV41" s="240"/>
      <c r="AW41" s="241"/>
      <c r="AX41" s="242"/>
      <c r="AY41" s="243"/>
      <c r="AZ41" s="244"/>
      <c r="BA41" s="245"/>
      <c r="BB41" s="246"/>
      <c r="BE41" s="240"/>
      <c r="BF41" s="241"/>
      <c r="BG41" s="242"/>
      <c r="BH41" s="243"/>
      <c r="BI41" s="244"/>
      <c r="BJ41" s="245"/>
      <c r="BK41" s="246"/>
      <c r="BN41" s="240"/>
      <c r="BO41" s="241"/>
      <c r="BP41" s="242"/>
      <c r="BQ41" s="243"/>
      <c r="BR41" s="244"/>
      <c r="BS41" s="245"/>
      <c r="BT41" s="246"/>
      <c r="BW41" s="240"/>
      <c r="BX41" s="241"/>
      <c r="BY41" s="242"/>
      <c r="BZ41" s="243"/>
      <c r="CA41" s="244"/>
      <c r="CB41" s="245"/>
      <c r="CC41" s="246"/>
      <c r="CF41" s="240"/>
      <c r="CG41" s="241"/>
      <c r="CH41" s="242"/>
      <c r="CI41" s="243"/>
      <c r="CJ41" s="244"/>
      <c r="CK41" s="245"/>
      <c r="CL41" s="246"/>
      <c r="CO41" s="240"/>
      <c r="CP41" s="241"/>
      <c r="CQ41" s="242"/>
      <c r="CR41" s="243"/>
      <c r="CS41" s="244"/>
      <c r="CT41" s="245"/>
      <c r="CU41" s="246"/>
      <c r="CX41" s="240"/>
      <c r="CY41" s="241"/>
      <c r="CZ41" s="242"/>
      <c r="DA41" s="243"/>
      <c r="DB41" s="244"/>
      <c r="DC41" s="245"/>
      <c r="DD41" s="246"/>
      <c r="DG41" s="240"/>
      <c r="DH41" s="241"/>
      <c r="DI41" s="242"/>
      <c r="DJ41" s="243"/>
      <c r="DK41" s="244"/>
      <c r="DL41" s="245"/>
      <c r="DM41" s="246"/>
      <c r="DP41" s="240"/>
      <c r="DQ41" s="241"/>
      <c r="DR41" s="242"/>
      <c r="DS41" s="243"/>
      <c r="DT41" s="244"/>
      <c r="DU41" s="245"/>
      <c r="DV41" s="246"/>
      <c r="DY41" s="240"/>
      <c r="DZ41" s="241"/>
      <c r="EA41" s="242"/>
      <c r="EB41" s="243"/>
      <c r="EC41" s="244"/>
      <c r="ED41" s="245"/>
      <c r="EE41" s="246"/>
    </row>
    <row r="42" spans="1:135" x14ac:dyDescent="0.35">
      <c r="A42" s="86"/>
      <c r="B42" s="93"/>
      <c r="C42" s="462" t="s">
        <v>169</v>
      </c>
      <c r="D42" s="462"/>
      <c r="E42" s="462"/>
      <c r="F42" s="462"/>
      <c r="G42" s="462"/>
      <c r="H42" s="462"/>
      <c r="I42" s="462" t="s">
        <v>170</v>
      </c>
      <c r="J42" s="462" t="s">
        <v>171</v>
      </c>
      <c r="K42" s="95" t="s">
        <v>163</v>
      </c>
      <c r="L42" s="89"/>
      <c r="M42" s="56"/>
      <c r="Z42" s="255"/>
      <c r="AA42" s="255"/>
      <c r="AB42" s="256"/>
      <c r="AD42" s="279" t="s">
        <v>169</v>
      </c>
      <c r="AE42" s="280"/>
      <c r="AF42" s="280"/>
      <c r="AG42" s="280"/>
      <c r="AH42" s="280"/>
      <c r="AI42" s="280"/>
      <c r="AJ42" s="281"/>
      <c r="AM42" s="279" t="s">
        <v>169</v>
      </c>
      <c r="AN42" s="280"/>
      <c r="AO42" s="280"/>
      <c r="AP42" s="280"/>
      <c r="AQ42" s="280"/>
      <c r="AR42" s="280"/>
      <c r="AS42" s="281"/>
      <c r="AV42" s="279" t="s">
        <v>169</v>
      </c>
      <c r="AW42" s="280"/>
      <c r="AX42" s="280"/>
      <c r="AY42" s="280"/>
      <c r="AZ42" s="280"/>
      <c r="BA42" s="280"/>
      <c r="BB42" s="281"/>
      <c r="BE42" s="279" t="s">
        <v>169</v>
      </c>
      <c r="BF42" s="280"/>
      <c r="BG42" s="280"/>
      <c r="BH42" s="280"/>
      <c r="BI42" s="280"/>
      <c r="BJ42" s="280"/>
      <c r="BK42" s="281"/>
      <c r="BN42" s="279" t="s">
        <v>169</v>
      </c>
      <c r="BO42" s="280"/>
      <c r="BP42" s="280"/>
      <c r="BQ42" s="280"/>
      <c r="BR42" s="280"/>
      <c r="BS42" s="280"/>
      <c r="BT42" s="281"/>
      <c r="BW42" s="279" t="s">
        <v>169</v>
      </c>
      <c r="BX42" s="280"/>
      <c r="BY42" s="280"/>
      <c r="BZ42" s="280"/>
      <c r="CA42" s="280"/>
      <c r="CB42" s="280"/>
      <c r="CC42" s="281"/>
      <c r="CF42" s="279" t="s">
        <v>169</v>
      </c>
      <c r="CG42" s="280"/>
      <c r="CH42" s="280"/>
      <c r="CI42" s="280"/>
      <c r="CJ42" s="280"/>
      <c r="CK42" s="280"/>
      <c r="CL42" s="281"/>
      <c r="CO42" s="279" t="s">
        <v>169</v>
      </c>
      <c r="CP42" s="280"/>
      <c r="CQ42" s="280"/>
      <c r="CR42" s="280"/>
      <c r="CS42" s="280"/>
      <c r="CT42" s="280"/>
      <c r="CU42" s="281"/>
      <c r="CX42" s="279" t="s">
        <v>169</v>
      </c>
      <c r="CY42" s="280"/>
      <c r="CZ42" s="280"/>
      <c r="DA42" s="280"/>
      <c r="DB42" s="280"/>
      <c r="DC42" s="280"/>
      <c r="DD42" s="281"/>
      <c r="DG42" s="279" t="s">
        <v>169</v>
      </c>
      <c r="DH42" s="280"/>
      <c r="DI42" s="280"/>
      <c r="DJ42" s="280"/>
      <c r="DK42" s="280"/>
      <c r="DL42" s="280"/>
      <c r="DM42" s="281"/>
      <c r="DP42" s="279" t="s">
        <v>169</v>
      </c>
      <c r="DQ42" s="280"/>
      <c r="DR42" s="280"/>
      <c r="DS42" s="280"/>
      <c r="DT42" s="280"/>
      <c r="DU42" s="280"/>
      <c r="DV42" s="281"/>
      <c r="DY42" s="279" t="s">
        <v>169</v>
      </c>
      <c r="DZ42" s="280"/>
      <c r="EA42" s="280"/>
      <c r="EB42" s="280"/>
      <c r="EC42" s="280"/>
      <c r="ED42" s="280"/>
      <c r="EE42" s="281"/>
    </row>
    <row r="43" spans="1:135" x14ac:dyDescent="0.35">
      <c r="A43" s="86"/>
      <c r="B43" s="96">
        <v>1</v>
      </c>
      <c r="C43" s="582"/>
      <c r="D43" s="583"/>
      <c r="E43" s="583"/>
      <c r="F43" s="583"/>
      <c r="G43" s="583"/>
      <c r="H43" s="603"/>
      <c r="I43" s="123">
        <v>0</v>
      </c>
      <c r="J43" s="124">
        <v>0</v>
      </c>
      <c r="K43" s="125">
        <f t="shared" ref="K43:K52" si="17">I43*J43</f>
        <v>0</v>
      </c>
      <c r="L43" s="89"/>
      <c r="M43" s="56"/>
      <c r="Z43" s="258">
        <f>K43</f>
        <v>0</v>
      </c>
      <c r="AA43" s="258">
        <f t="shared" ref="AA43:AA53" si="18">AI43+AR43+BA43+BJ43+BS43+CB43+CK43+CT43+DC43+DL43+DU43+ED43</f>
        <v>0</v>
      </c>
      <c r="AB43" s="258">
        <f>Z43-AA43</f>
        <v>0</v>
      </c>
      <c r="AD43" s="267"/>
      <c r="AE43" s="268"/>
      <c r="AF43" s="269">
        <v>0</v>
      </c>
      <c r="AG43" s="282"/>
      <c r="AH43" s="271">
        <v>1</v>
      </c>
      <c r="AI43" s="283">
        <f>IF(AH43="","",AF43*AH43)</f>
        <v>0</v>
      </c>
      <c r="AJ43" s="284"/>
      <c r="AM43" s="267"/>
      <c r="AN43" s="268"/>
      <c r="AO43" s="269">
        <v>0</v>
      </c>
      <c r="AP43" s="282"/>
      <c r="AQ43" s="271">
        <v>1</v>
      </c>
      <c r="AR43" s="283">
        <f>IF(AQ43="","",AO43*AQ43)</f>
        <v>0</v>
      </c>
      <c r="AS43" s="284"/>
      <c r="AV43" s="267"/>
      <c r="AW43" s="268"/>
      <c r="AX43" s="269">
        <v>0</v>
      </c>
      <c r="AY43" s="282"/>
      <c r="AZ43" s="271">
        <v>1</v>
      </c>
      <c r="BA43" s="283">
        <f>IF(AZ43="","",AX43*AZ43)</f>
        <v>0</v>
      </c>
      <c r="BB43" s="284"/>
      <c r="BE43" s="267"/>
      <c r="BF43" s="268"/>
      <c r="BG43" s="269">
        <v>0</v>
      </c>
      <c r="BH43" s="282"/>
      <c r="BI43" s="271">
        <v>1</v>
      </c>
      <c r="BJ43" s="283">
        <f>IF(BI43="","",BG43*BI43)</f>
        <v>0</v>
      </c>
      <c r="BK43" s="284"/>
      <c r="BN43" s="267"/>
      <c r="BO43" s="268"/>
      <c r="BP43" s="269">
        <v>0</v>
      </c>
      <c r="BQ43" s="282"/>
      <c r="BR43" s="271">
        <v>1</v>
      </c>
      <c r="BS43" s="283">
        <f>IF(BR43="","",BP43*BR43)</f>
        <v>0</v>
      </c>
      <c r="BT43" s="284"/>
      <c r="BW43" s="267"/>
      <c r="BX43" s="268"/>
      <c r="BY43" s="269">
        <v>0</v>
      </c>
      <c r="BZ43" s="282"/>
      <c r="CA43" s="271">
        <v>1</v>
      </c>
      <c r="CB43" s="283">
        <f>IF(CA43="","",BY43*CA43)</f>
        <v>0</v>
      </c>
      <c r="CC43" s="284"/>
      <c r="CF43" s="267"/>
      <c r="CG43" s="268"/>
      <c r="CH43" s="269">
        <v>0</v>
      </c>
      <c r="CI43" s="282"/>
      <c r="CJ43" s="271">
        <v>1</v>
      </c>
      <c r="CK43" s="283">
        <f>IF(CJ43="","",CH43*CJ43)</f>
        <v>0</v>
      </c>
      <c r="CL43" s="284"/>
      <c r="CO43" s="267"/>
      <c r="CP43" s="268"/>
      <c r="CQ43" s="269">
        <v>0</v>
      </c>
      <c r="CR43" s="282"/>
      <c r="CS43" s="271">
        <v>1</v>
      </c>
      <c r="CT43" s="283">
        <f>IF(CS43="","",CQ43*CS43)</f>
        <v>0</v>
      </c>
      <c r="CU43" s="284"/>
      <c r="CX43" s="267"/>
      <c r="CY43" s="268"/>
      <c r="CZ43" s="269">
        <v>0</v>
      </c>
      <c r="DA43" s="282"/>
      <c r="DB43" s="271">
        <v>1</v>
      </c>
      <c r="DC43" s="283">
        <f>IF(DB43="","",CZ43*DB43)</f>
        <v>0</v>
      </c>
      <c r="DD43" s="284"/>
      <c r="DG43" s="267"/>
      <c r="DH43" s="268"/>
      <c r="DI43" s="269">
        <v>0</v>
      </c>
      <c r="DJ43" s="282"/>
      <c r="DK43" s="271">
        <v>1</v>
      </c>
      <c r="DL43" s="283">
        <f>IF(DK43="","",DI43*DK43)</f>
        <v>0</v>
      </c>
      <c r="DM43" s="284"/>
      <c r="DP43" s="267"/>
      <c r="DQ43" s="268"/>
      <c r="DR43" s="269">
        <v>0</v>
      </c>
      <c r="DS43" s="282"/>
      <c r="DT43" s="271">
        <v>1</v>
      </c>
      <c r="DU43" s="283">
        <f>IF(DT43="","",DR43*DT43)</f>
        <v>0</v>
      </c>
      <c r="DV43" s="284"/>
      <c r="DY43" s="267"/>
      <c r="DZ43" s="268"/>
      <c r="EA43" s="269">
        <v>0</v>
      </c>
      <c r="EB43" s="282"/>
      <c r="EC43" s="271">
        <v>1</v>
      </c>
      <c r="ED43" s="283">
        <f>IF(EC43="","",EA43*EC43)</f>
        <v>0</v>
      </c>
      <c r="EE43" s="284"/>
    </row>
    <row r="44" spans="1:135" x14ac:dyDescent="0.35">
      <c r="A44" s="86"/>
      <c r="B44" s="96">
        <v>2</v>
      </c>
      <c r="C44" s="586"/>
      <c r="D44" s="587"/>
      <c r="E44" s="587"/>
      <c r="F44" s="587"/>
      <c r="G44" s="587"/>
      <c r="H44" s="594"/>
      <c r="I44" s="123">
        <v>0</v>
      </c>
      <c r="J44" s="124">
        <v>0</v>
      </c>
      <c r="K44" s="125">
        <f t="shared" si="17"/>
        <v>0</v>
      </c>
      <c r="L44" s="89"/>
      <c r="M44" s="56"/>
      <c r="Z44" s="258">
        <f t="shared" ref="Z44:Z52" si="19">K44</f>
        <v>0</v>
      </c>
      <c r="AA44" s="258">
        <f t="shared" si="18"/>
        <v>0</v>
      </c>
      <c r="AB44" s="258">
        <f t="shared" ref="AB44:AB52" si="20">Z44-AA44</f>
        <v>0</v>
      </c>
      <c r="AD44" s="267"/>
      <c r="AE44" s="268"/>
      <c r="AF44" s="269">
        <v>0</v>
      </c>
      <c r="AG44" s="282"/>
      <c r="AH44" s="271">
        <v>1</v>
      </c>
      <c r="AI44" s="283">
        <f t="shared" ref="AI44:AI52" si="21">IF(AH44="","",AF44*AH44)</f>
        <v>0</v>
      </c>
      <c r="AJ44" s="284"/>
      <c r="AM44" s="267"/>
      <c r="AN44" s="268"/>
      <c r="AO44" s="269">
        <v>0</v>
      </c>
      <c r="AP44" s="282"/>
      <c r="AQ44" s="271">
        <v>1</v>
      </c>
      <c r="AR44" s="283">
        <f t="shared" ref="AR44:AR46" si="22">IF(AQ44="","",AO44*AQ44)</f>
        <v>0</v>
      </c>
      <c r="AS44" s="284"/>
      <c r="AV44" s="267"/>
      <c r="AW44" s="268"/>
      <c r="AX44" s="269">
        <v>0</v>
      </c>
      <c r="AY44" s="282"/>
      <c r="AZ44" s="271">
        <v>1</v>
      </c>
      <c r="BA44" s="283">
        <f t="shared" ref="BA44:BA46" si="23">IF(AZ44="","",AX44*AZ44)</f>
        <v>0</v>
      </c>
      <c r="BB44" s="284"/>
      <c r="BE44" s="267"/>
      <c r="BF44" s="268"/>
      <c r="BG44" s="269">
        <v>0</v>
      </c>
      <c r="BH44" s="282"/>
      <c r="BI44" s="271">
        <v>1</v>
      </c>
      <c r="BJ44" s="283">
        <f t="shared" ref="BJ44:BJ46" si="24">IF(BI44="","",BG44*BI44)</f>
        <v>0</v>
      </c>
      <c r="BK44" s="284"/>
      <c r="BN44" s="267"/>
      <c r="BO44" s="268"/>
      <c r="BP44" s="269">
        <v>0</v>
      </c>
      <c r="BQ44" s="282"/>
      <c r="BR44" s="271">
        <v>1</v>
      </c>
      <c r="BS44" s="283">
        <f t="shared" ref="BS44:BS46" si="25">IF(BR44="","",BP44*BR44)</f>
        <v>0</v>
      </c>
      <c r="BT44" s="284"/>
      <c r="BW44" s="267"/>
      <c r="BX44" s="268"/>
      <c r="BY44" s="269">
        <v>0</v>
      </c>
      <c r="BZ44" s="282"/>
      <c r="CA44" s="271">
        <v>1</v>
      </c>
      <c r="CB44" s="283">
        <f t="shared" ref="CB44:CB46" si="26">IF(CA44="","",BY44*CA44)</f>
        <v>0</v>
      </c>
      <c r="CC44" s="284"/>
      <c r="CF44" s="267"/>
      <c r="CG44" s="268"/>
      <c r="CH44" s="269">
        <v>0</v>
      </c>
      <c r="CI44" s="282"/>
      <c r="CJ44" s="271">
        <v>1</v>
      </c>
      <c r="CK44" s="283">
        <f t="shared" ref="CK44:CK46" si="27">IF(CJ44="","",CH44*CJ44)</f>
        <v>0</v>
      </c>
      <c r="CL44" s="284"/>
      <c r="CO44" s="267"/>
      <c r="CP44" s="268"/>
      <c r="CQ44" s="269">
        <v>0</v>
      </c>
      <c r="CR44" s="282"/>
      <c r="CS44" s="271">
        <v>1</v>
      </c>
      <c r="CT44" s="283">
        <f t="shared" ref="CT44:CT46" si="28">IF(CS44="","",CQ44*CS44)</f>
        <v>0</v>
      </c>
      <c r="CU44" s="284"/>
      <c r="CX44" s="267"/>
      <c r="CY44" s="268"/>
      <c r="CZ44" s="269">
        <v>0</v>
      </c>
      <c r="DA44" s="282"/>
      <c r="DB44" s="271">
        <v>1</v>
      </c>
      <c r="DC44" s="283">
        <f t="shared" ref="DC44:DC46" si="29">IF(DB44="","",CZ44*DB44)</f>
        <v>0</v>
      </c>
      <c r="DD44" s="284"/>
      <c r="DG44" s="267"/>
      <c r="DH44" s="268"/>
      <c r="DI44" s="269">
        <v>0</v>
      </c>
      <c r="DJ44" s="282"/>
      <c r="DK44" s="271">
        <v>1</v>
      </c>
      <c r="DL44" s="283">
        <f t="shared" ref="DL44:DL46" si="30">IF(DK44="","",DI44*DK44)</f>
        <v>0</v>
      </c>
      <c r="DM44" s="284"/>
      <c r="DP44" s="267"/>
      <c r="DQ44" s="268"/>
      <c r="DR44" s="269">
        <v>0</v>
      </c>
      <c r="DS44" s="282"/>
      <c r="DT44" s="271">
        <v>1</v>
      </c>
      <c r="DU44" s="283">
        <f t="shared" ref="DU44:DU46" si="31">IF(DT44="","",DR44*DT44)</f>
        <v>0</v>
      </c>
      <c r="DV44" s="284"/>
      <c r="DY44" s="267"/>
      <c r="DZ44" s="268"/>
      <c r="EA44" s="269">
        <v>0</v>
      </c>
      <c r="EB44" s="282"/>
      <c r="EC44" s="271">
        <v>1</v>
      </c>
      <c r="ED44" s="283">
        <f t="shared" ref="ED44:ED46" si="32">IF(EC44="","",EA44*EC44)</f>
        <v>0</v>
      </c>
      <c r="EE44" s="284"/>
    </row>
    <row r="45" spans="1:135" hidden="1" x14ac:dyDescent="0.35">
      <c r="A45" s="86"/>
      <c r="B45" s="96">
        <v>3</v>
      </c>
      <c r="C45" s="586"/>
      <c r="D45" s="587"/>
      <c r="E45" s="587"/>
      <c r="F45" s="587"/>
      <c r="G45" s="587"/>
      <c r="H45" s="594"/>
      <c r="I45" s="123">
        <v>0</v>
      </c>
      <c r="J45" s="124">
        <v>0</v>
      </c>
      <c r="K45" s="125">
        <f t="shared" si="17"/>
        <v>0</v>
      </c>
      <c r="L45" s="89"/>
      <c r="M45" s="56"/>
      <c r="Z45" s="258">
        <f t="shared" si="19"/>
        <v>0</v>
      </c>
      <c r="AA45" s="258">
        <f t="shared" si="18"/>
        <v>0</v>
      </c>
      <c r="AB45" s="258">
        <f t="shared" si="20"/>
        <v>0</v>
      </c>
      <c r="AD45" s="267"/>
      <c r="AE45" s="268"/>
      <c r="AF45" s="269">
        <v>0</v>
      </c>
      <c r="AG45" s="282"/>
      <c r="AH45" s="271">
        <v>1</v>
      </c>
      <c r="AI45" s="283">
        <f t="shared" si="21"/>
        <v>0</v>
      </c>
      <c r="AJ45" s="284"/>
      <c r="AM45" s="267"/>
      <c r="AN45" s="268"/>
      <c r="AO45" s="269">
        <v>0</v>
      </c>
      <c r="AP45" s="282"/>
      <c r="AQ45" s="271">
        <v>1</v>
      </c>
      <c r="AR45" s="283">
        <f t="shared" si="22"/>
        <v>0</v>
      </c>
      <c r="AS45" s="284"/>
      <c r="AV45" s="267"/>
      <c r="AW45" s="268"/>
      <c r="AX45" s="269">
        <v>0</v>
      </c>
      <c r="AY45" s="282"/>
      <c r="AZ45" s="271">
        <v>1</v>
      </c>
      <c r="BA45" s="283">
        <f t="shared" si="23"/>
        <v>0</v>
      </c>
      <c r="BB45" s="284"/>
      <c r="BE45" s="267"/>
      <c r="BF45" s="268"/>
      <c r="BG45" s="269">
        <v>0</v>
      </c>
      <c r="BH45" s="282"/>
      <c r="BI45" s="271">
        <v>1</v>
      </c>
      <c r="BJ45" s="283">
        <f t="shared" si="24"/>
        <v>0</v>
      </c>
      <c r="BK45" s="284"/>
      <c r="BN45" s="267"/>
      <c r="BO45" s="268"/>
      <c r="BP45" s="269">
        <v>0</v>
      </c>
      <c r="BQ45" s="282"/>
      <c r="BR45" s="271">
        <v>1</v>
      </c>
      <c r="BS45" s="283">
        <f t="shared" si="25"/>
        <v>0</v>
      </c>
      <c r="BT45" s="284"/>
      <c r="BW45" s="267"/>
      <c r="BX45" s="268"/>
      <c r="BY45" s="269">
        <v>0</v>
      </c>
      <c r="BZ45" s="282"/>
      <c r="CA45" s="271">
        <v>1</v>
      </c>
      <c r="CB45" s="283">
        <f t="shared" si="26"/>
        <v>0</v>
      </c>
      <c r="CC45" s="284"/>
      <c r="CF45" s="267"/>
      <c r="CG45" s="268"/>
      <c r="CH45" s="269">
        <v>0</v>
      </c>
      <c r="CI45" s="282"/>
      <c r="CJ45" s="271">
        <v>1</v>
      </c>
      <c r="CK45" s="283">
        <f t="shared" si="27"/>
        <v>0</v>
      </c>
      <c r="CL45" s="284"/>
      <c r="CO45" s="267"/>
      <c r="CP45" s="268"/>
      <c r="CQ45" s="269">
        <v>0</v>
      </c>
      <c r="CR45" s="282"/>
      <c r="CS45" s="271">
        <v>1</v>
      </c>
      <c r="CT45" s="283">
        <f t="shared" si="28"/>
        <v>0</v>
      </c>
      <c r="CU45" s="284"/>
      <c r="CX45" s="267"/>
      <c r="CY45" s="268"/>
      <c r="CZ45" s="269">
        <v>0</v>
      </c>
      <c r="DA45" s="282"/>
      <c r="DB45" s="271">
        <v>1</v>
      </c>
      <c r="DC45" s="283">
        <f t="shared" si="29"/>
        <v>0</v>
      </c>
      <c r="DD45" s="284"/>
      <c r="DG45" s="267"/>
      <c r="DH45" s="268"/>
      <c r="DI45" s="269">
        <v>0</v>
      </c>
      <c r="DJ45" s="282"/>
      <c r="DK45" s="271">
        <v>1</v>
      </c>
      <c r="DL45" s="283">
        <f t="shared" si="30"/>
        <v>0</v>
      </c>
      <c r="DM45" s="284"/>
      <c r="DP45" s="267"/>
      <c r="DQ45" s="268"/>
      <c r="DR45" s="269">
        <v>0</v>
      </c>
      <c r="DS45" s="282"/>
      <c r="DT45" s="271">
        <v>1</v>
      </c>
      <c r="DU45" s="283">
        <f t="shared" si="31"/>
        <v>0</v>
      </c>
      <c r="DV45" s="284"/>
      <c r="DY45" s="267"/>
      <c r="DZ45" s="268"/>
      <c r="EA45" s="269">
        <v>0</v>
      </c>
      <c r="EB45" s="282"/>
      <c r="EC45" s="271">
        <v>1</v>
      </c>
      <c r="ED45" s="283">
        <f t="shared" si="32"/>
        <v>0</v>
      </c>
      <c r="EE45" s="284"/>
    </row>
    <row r="46" spans="1:135" hidden="1" x14ac:dyDescent="0.35">
      <c r="A46" s="86"/>
      <c r="B46" s="96">
        <v>4</v>
      </c>
      <c r="C46" s="586"/>
      <c r="D46" s="587"/>
      <c r="E46" s="587"/>
      <c r="F46" s="587"/>
      <c r="G46" s="587"/>
      <c r="H46" s="594"/>
      <c r="I46" s="123">
        <v>0</v>
      </c>
      <c r="J46" s="124">
        <v>0</v>
      </c>
      <c r="K46" s="125">
        <f t="shared" si="17"/>
        <v>0</v>
      </c>
      <c r="L46" s="89"/>
      <c r="M46" s="56"/>
      <c r="Z46" s="258">
        <f t="shared" si="19"/>
        <v>0</v>
      </c>
      <c r="AA46" s="258">
        <f t="shared" si="18"/>
        <v>0</v>
      </c>
      <c r="AB46" s="258">
        <f t="shared" si="20"/>
        <v>0</v>
      </c>
      <c r="AD46" s="267"/>
      <c r="AE46" s="268"/>
      <c r="AF46" s="269">
        <v>0</v>
      </c>
      <c r="AG46" s="282"/>
      <c r="AH46" s="271">
        <v>1</v>
      </c>
      <c r="AI46" s="283">
        <f t="shared" si="21"/>
        <v>0</v>
      </c>
      <c r="AJ46" s="284"/>
      <c r="AM46" s="267"/>
      <c r="AN46" s="268"/>
      <c r="AO46" s="269">
        <v>0</v>
      </c>
      <c r="AP46" s="282"/>
      <c r="AQ46" s="271">
        <v>1</v>
      </c>
      <c r="AR46" s="283">
        <f t="shared" si="22"/>
        <v>0</v>
      </c>
      <c r="AS46" s="284"/>
      <c r="AV46" s="267"/>
      <c r="AW46" s="268"/>
      <c r="AX46" s="269">
        <v>0</v>
      </c>
      <c r="AY46" s="282"/>
      <c r="AZ46" s="271">
        <v>1</v>
      </c>
      <c r="BA46" s="283">
        <f t="shared" si="23"/>
        <v>0</v>
      </c>
      <c r="BB46" s="284"/>
      <c r="BE46" s="267"/>
      <c r="BF46" s="268"/>
      <c r="BG46" s="269">
        <v>0</v>
      </c>
      <c r="BH46" s="282"/>
      <c r="BI46" s="271">
        <v>1</v>
      </c>
      <c r="BJ46" s="283">
        <f t="shared" si="24"/>
        <v>0</v>
      </c>
      <c r="BK46" s="284"/>
      <c r="BN46" s="267"/>
      <c r="BO46" s="268"/>
      <c r="BP46" s="269">
        <v>0</v>
      </c>
      <c r="BQ46" s="282"/>
      <c r="BR46" s="271">
        <v>1</v>
      </c>
      <c r="BS46" s="283">
        <f t="shared" si="25"/>
        <v>0</v>
      </c>
      <c r="BT46" s="284"/>
      <c r="BW46" s="267"/>
      <c r="BX46" s="268"/>
      <c r="BY46" s="269">
        <v>0</v>
      </c>
      <c r="BZ46" s="282"/>
      <c r="CA46" s="271">
        <v>1</v>
      </c>
      <c r="CB46" s="283">
        <f t="shared" si="26"/>
        <v>0</v>
      </c>
      <c r="CC46" s="284"/>
      <c r="CF46" s="267"/>
      <c r="CG46" s="268"/>
      <c r="CH46" s="269">
        <v>0</v>
      </c>
      <c r="CI46" s="282"/>
      <c r="CJ46" s="271">
        <v>1</v>
      </c>
      <c r="CK46" s="283">
        <f t="shared" si="27"/>
        <v>0</v>
      </c>
      <c r="CL46" s="284"/>
      <c r="CO46" s="267"/>
      <c r="CP46" s="268"/>
      <c r="CQ46" s="269">
        <v>0</v>
      </c>
      <c r="CR46" s="282"/>
      <c r="CS46" s="271">
        <v>1</v>
      </c>
      <c r="CT46" s="283">
        <f t="shared" si="28"/>
        <v>0</v>
      </c>
      <c r="CU46" s="284"/>
      <c r="CX46" s="267"/>
      <c r="CY46" s="268"/>
      <c r="CZ46" s="269">
        <v>0</v>
      </c>
      <c r="DA46" s="282"/>
      <c r="DB46" s="271">
        <v>1</v>
      </c>
      <c r="DC46" s="283">
        <f t="shared" si="29"/>
        <v>0</v>
      </c>
      <c r="DD46" s="284"/>
      <c r="DG46" s="267"/>
      <c r="DH46" s="268"/>
      <c r="DI46" s="269">
        <v>0</v>
      </c>
      <c r="DJ46" s="282"/>
      <c r="DK46" s="271">
        <v>1</v>
      </c>
      <c r="DL46" s="283">
        <f t="shared" si="30"/>
        <v>0</v>
      </c>
      <c r="DM46" s="284"/>
      <c r="DP46" s="267"/>
      <c r="DQ46" s="268"/>
      <c r="DR46" s="269">
        <v>0</v>
      </c>
      <c r="DS46" s="282"/>
      <c r="DT46" s="271">
        <v>1</v>
      </c>
      <c r="DU46" s="283">
        <f t="shared" si="31"/>
        <v>0</v>
      </c>
      <c r="DV46" s="284"/>
      <c r="DY46" s="267"/>
      <c r="DZ46" s="268"/>
      <c r="EA46" s="269">
        <v>0</v>
      </c>
      <c r="EB46" s="282"/>
      <c r="EC46" s="271">
        <v>1</v>
      </c>
      <c r="ED46" s="283">
        <f t="shared" si="32"/>
        <v>0</v>
      </c>
      <c r="EE46" s="284"/>
    </row>
    <row r="47" spans="1:135" hidden="1" x14ac:dyDescent="0.35">
      <c r="A47" s="86"/>
      <c r="B47" s="96">
        <v>5</v>
      </c>
      <c r="C47" s="586"/>
      <c r="D47" s="587"/>
      <c r="E47" s="587"/>
      <c r="F47" s="587"/>
      <c r="G47" s="587"/>
      <c r="H47" s="594"/>
      <c r="I47" s="123">
        <v>0</v>
      </c>
      <c r="J47" s="124">
        <v>0</v>
      </c>
      <c r="K47" s="125">
        <f t="shared" si="17"/>
        <v>0</v>
      </c>
      <c r="L47" s="89"/>
      <c r="M47" s="56"/>
      <c r="Z47" s="258">
        <f t="shared" si="19"/>
        <v>0</v>
      </c>
      <c r="AA47" s="258">
        <f t="shared" si="18"/>
        <v>0</v>
      </c>
      <c r="AB47" s="258">
        <f t="shared" si="20"/>
        <v>0</v>
      </c>
      <c r="AD47" s="267"/>
      <c r="AE47" s="268"/>
      <c r="AF47" s="269">
        <v>0</v>
      </c>
      <c r="AG47" s="282"/>
      <c r="AH47" s="271">
        <v>1</v>
      </c>
      <c r="AI47" s="283">
        <f>IF(AH47="","",AF47*AH47)</f>
        <v>0</v>
      </c>
      <c r="AJ47" s="284"/>
      <c r="AM47" s="267"/>
      <c r="AN47" s="268"/>
      <c r="AO47" s="269">
        <v>0</v>
      </c>
      <c r="AP47" s="282"/>
      <c r="AQ47" s="271">
        <v>1</v>
      </c>
      <c r="AR47" s="283">
        <f>IF(AQ47="","",AO47*AQ47)</f>
        <v>0</v>
      </c>
      <c r="AS47" s="284"/>
      <c r="AV47" s="267"/>
      <c r="AW47" s="268"/>
      <c r="AX47" s="269">
        <v>0</v>
      </c>
      <c r="AY47" s="282"/>
      <c r="AZ47" s="271">
        <v>1</v>
      </c>
      <c r="BA47" s="283">
        <f>IF(AZ47="","",AX47*AZ47)</f>
        <v>0</v>
      </c>
      <c r="BB47" s="284"/>
      <c r="BE47" s="267"/>
      <c r="BF47" s="268"/>
      <c r="BG47" s="269">
        <v>0</v>
      </c>
      <c r="BH47" s="282"/>
      <c r="BI47" s="271">
        <v>1</v>
      </c>
      <c r="BJ47" s="283">
        <f>IF(BI47="","",BG47*BI47)</f>
        <v>0</v>
      </c>
      <c r="BK47" s="284"/>
      <c r="BN47" s="267"/>
      <c r="BO47" s="268"/>
      <c r="BP47" s="269">
        <v>0</v>
      </c>
      <c r="BQ47" s="282"/>
      <c r="BR47" s="271">
        <v>1</v>
      </c>
      <c r="BS47" s="283">
        <f>IF(BR47="","",BP47*BR47)</f>
        <v>0</v>
      </c>
      <c r="BT47" s="284"/>
      <c r="BW47" s="267"/>
      <c r="BX47" s="268"/>
      <c r="BY47" s="269">
        <v>0</v>
      </c>
      <c r="BZ47" s="282"/>
      <c r="CA47" s="271">
        <v>1</v>
      </c>
      <c r="CB47" s="283">
        <f>IF(CA47="","",BY47*CA47)</f>
        <v>0</v>
      </c>
      <c r="CC47" s="284"/>
      <c r="CF47" s="267"/>
      <c r="CG47" s="268"/>
      <c r="CH47" s="269">
        <v>0</v>
      </c>
      <c r="CI47" s="282"/>
      <c r="CJ47" s="271">
        <v>1</v>
      </c>
      <c r="CK47" s="283">
        <f>IF(CJ47="","",CH47*CJ47)</f>
        <v>0</v>
      </c>
      <c r="CL47" s="284"/>
      <c r="CO47" s="267"/>
      <c r="CP47" s="268"/>
      <c r="CQ47" s="269">
        <v>0</v>
      </c>
      <c r="CR47" s="282"/>
      <c r="CS47" s="271">
        <v>1</v>
      </c>
      <c r="CT47" s="283">
        <f>IF(CS47="","",CQ47*CS47)</f>
        <v>0</v>
      </c>
      <c r="CU47" s="284"/>
      <c r="CX47" s="267"/>
      <c r="CY47" s="268"/>
      <c r="CZ47" s="269">
        <v>0</v>
      </c>
      <c r="DA47" s="282"/>
      <c r="DB47" s="271">
        <v>1</v>
      </c>
      <c r="DC47" s="283">
        <f>IF(DB47="","",CZ47*DB47)</f>
        <v>0</v>
      </c>
      <c r="DD47" s="284"/>
      <c r="DG47" s="267"/>
      <c r="DH47" s="268"/>
      <c r="DI47" s="269">
        <v>0</v>
      </c>
      <c r="DJ47" s="282"/>
      <c r="DK47" s="271">
        <v>1</v>
      </c>
      <c r="DL47" s="283">
        <f>IF(DK47="","",DI47*DK47)</f>
        <v>0</v>
      </c>
      <c r="DM47" s="284"/>
      <c r="DP47" s="267"/>
      <c r="DQ47" s="268"/>
      <c r="DR47" s="269">
        <v>0</v>
      </c>
      <c r="DS47" s="282"/>
      <c r="DT47" s="271">
        <v>1</v>
      </c>
      <c r="DU47" s="283">
        <f>IF(DT47="","",DR47*DT47)</f>
        <v>0</v>
      </c>
      <c r="DV47" s="284"/>
      <c r="DY47" s="267"/>
      <c r="DZ47" s="268"/>
      <c r="EA47" s="269">
        <v>0</v>
      </c>
      <c r="EB47" s="282"/>
      <c r="EC47" s="271">
        <v>1</v>
      </c>
      <c r="ED47" s="283">
        <f>IF(EC47="","",EA47*EC47)</f>
        <v>0</v>
      </c>
      <c r="EE47" s="284"/>
    </row>
    <row r="48" spans="1:135" hidden="1" x14ac:dyDescent="0.35">
      <c r="A48" s="86"/>
      <c r="B48" s="96">
        <v>6</v>
      </c>
      <c r="C48" s="586"/>
      <c r="D48" s="587"/>
      <c r="E48" s="587"/>
      <c r="F48" s="587"/>
      <c r="G48" s="587"/>
      <c r="H48" s="594"/>
      <c r="I48" s="123">
        <v>0</v>
      </c>
      <c r="J48" s="124">
        <v>0</v>
      </c>
      <c r="K48" s="125">
        <f t="shared" si="17"/>
        <v>0</v>
      </c>
      <c r="L48" s="89"/>
      <c r="M48" s="56"/>
      <c r="Z48" s="258">
        <f t="shared" si="19"/>
        <v>0</v>
      </c>
      <c r="AA48" s="258">
        <f t="shared" si="18"/>
        <v>0</v>
      </c>
      <c r="AB48" s="258">
        <f t="shared" si="20"/>
        <v>0</v>
      </c>
      <c r="AD48" s="267"/>
      <c r="AE48" s="268"/>
      <c r="AF48" s="269">
        <v>0</v>
      </c>
      <c r="AG48" s="282"/>
      <c r="AH48" s="271">
        <v>1</v>
      </c>
      <c r="AI48" s="283">
        <f t="shared" si="21"/>
        <v>0</v>
      </c>
      <c r="AJ48" s="284"/>
      <c r="AM48" s="267"/>
      <c r="AN48" s="268"/>
      <c r="AO48" s="269">
        <v>0</v>
      </c>
      <c r="AP48" s="282"/>
      <c r="AQ48" s="271">
        <v>1</v>
      </c>
      <c r="AR48" s="283">
        <f t="shared" ref="AR48:AR52" si="33">IF(AQ48="","",AO48*AQ48)</f>
        <v>0</v>
      </c>
      <c r="AS48" s="284"/>
      <c r="AV48" s="267"/>
      <c r="AW48" s="268"/>
      <c r="AX48" s="269">
        <v>0</v>
      </c>
      <c r="AY48" s="282"/>
      <c r="AZ48" s="271">
        <v>1</v>
      </c>
      <c r="BA48" s="283">
        <f t="shared" ref="BA48:BA52" si="34">IF(AZ48="","",AX48*AZ48)</f>
        <v>0</v>
      </c>
      <c r="BB48" s="284"/>
      <c r="BE48" s="267"/>
      <c r="BF48" s="268"/>
      <c r="BG48" s="269">
        <v>0</v>
      </c>
      <c r="BH48" s="282"/>
      <c r="BI48" s="271">
        <v>1</v>
      </c>
      <c r="BJ48" s="283">
        <f t="shared" ref="BJ48:BJ52" si="35">IF(BI48="","",BG48*BI48)</f>
        <v>0</v>
      </c>
      <c r="BK48" s="284"/>
      <c r="BN48" s="267"/>
      <c r="BO48" s="268"/>
      <c r="BP48" s="269">
        <v>0</v>
      </c>
      <c r="BQ48" s="282"/>
      <c r="BR48" s="271">
        <v>1</v>
      </c>
      <c r="BS48" s="283">
        <f t="shared" ref="BS48:BS52" si="36">IF(BR48="","",BP48*BR48)</f>
        <v>0</v>
      </c>
      <c r="BT48" s="284"/>
      <c r="BW48" s="267"/>
      <c r="BX48" s="268"/>
      <c r="BY48" s="269">
        <v>0</v>
      </c>
      <c r="BZ48" s="282"/>
      <c r="CA48" s="271">
        <v>1</v>
      </c>
      <c r="CB48" s="283">
        <f t="shared" ref="CB48:CB52" si="37">IF(CA48="","",BY48*CA48)</f>
        <v>0</v>
      </c>
      <c r="CC48" s="284"/>
      <c r="CF48" s="267"/>
      <c r="CG48" s="268"/>
      <c r="CH48" s="269">
        <v>0</v>
      </c>
      <c r="CI48" s="282"/>
      <c r="CJ48" s="271">
        <v>1</v>
      </c>
      <c r="CK48" s="283">
        <f t="shared" ref="CK48:CK52" si="38">IF(CJ48="","",CH48*CJ48)</f>
        <v>0</v>
      </c>
      <c r="CL48" s="284"/>
      <c r="CO48" s="267"/>
      <c r="CP48" s="268"/>
      <c r="CQ48" s="269">
        <v>0</v>
      </c>
      <c r="CR48" s="282"/>
      <c r="CS48" s="271">
        <v>1</v>
      </c>
      <c r="CT48" s="283">
        <f t="shared" ref="CT48:CT52" si="39">IF(CS48="","",CQ48*CS48)</f>
        <v>0</v>
      </c>
      <c r="CU48" s="284"/>
      <c r="CX48" s="267"/>
      <c r="CY48" s="268"/>
      <c r="CZ48" s="269">
        <v>0</v>
      </c>
      <c r="DA48" s="282"/>
      <c r="DB48" s="271">
        <v>1</v>
      </c>
      <c r="DC48" s="283">
        <f t="shared" ref="DC48:DC52" si="40">IF(DB48="","",CZ48*DB48)</f>
        <v>0</v>
      </c>
      <c r="DD48" s="284"/>
      <c r="DG48" s="267"/>
      <c r="DH48" s="268"/>
      <c r="DI48" s="269">
        <v>0</v>
      </c>
      <c r="DJ48" s="282"/>
      <c r="DK48" s="271">
        <v>1</v>
      </c>
      <c r="DL48" s="283">
        <f t="shared" ref="DL48:DL52" si="41">IF(DK48="","",DI48*DK48)</f>
        <v>0</v>
      </c>
      <c r="DM48" s="284"/>
      <c r="DP48" s="267"/>
      <c r="DQ48" s="268"/>
      <c r="DR48" s="269">
        <v>0</v>
      </c>
      <c r="DS48" s="282"/>
      <c r="DT48" s="271">
        <v>1</v>
      </c>
      <c r="DU48" s="283">
        <f t="shared" ref="DU48:DU52" si="42">IF(DT48="","",DR48*DT48)</f>
        <v>0</v>
      </c>
      <c r="DV48" s="284"/>
      <c r="DY48" s="267"/>
      <c r="DZ48" s="268"/>
      <c r="EA48" s="269">
        <v>0</v>
      </c>
      <c r="EB48" s="282"/>
      <c r="EC48" s="271">
        <v>1</v>
      </c>
      <c r="ED48" s="283">
        <f t="shared" ref="ED48:ED52" si="43">IF(EC48="","",EA48*EC48)</f>
        <v>0</v>
      </c>
      <c r="EE48" s="284"/>
    </row>
    <row r="49" spans="1:135" hidden="1" x14ac:dyDescent="0.35">
      <c r="A49" s="86"/>
      <c r="B49" s="96">
        <v>7</v>
      </c>
      <c r="C49" s="586"/>
      <c r="D49" s="587"/>
      <c r="E49" s="587"/>
      <c r="F49" s="587"/>
      <c r="G49" s="587"/>
      <c r="H49" s="594"/>
      <c r="I49" s="123">
        <v>0</v>
      </c>
      <c r="J49" s="124">
        <v>0</v>
      </c>
      <c r="K49" s="125">
        <f t="shared" si="17"/>
        <v>0</v>
      </c>
      <c r="L49" s="89"/>
      <c r="M49" s="56"/>
      <c r="Z49" s="258">
        <f t="shared" si="19"/>
        <v>0</v>
      </c>
      <c r="AA49" s="258">
        <f t="shared" si="18"/>
        <v>0</v>
      </c>
      <c r="AB49" s="258">
        <f t="shared" si="20"/>
        <v>0</v>
      </c>
      <c r="AD49" s="267"/>
      <c r="AE49" s="268"/>
      <c r="AF49" s="269">
        <v>0</v>
      </c>
      <c r="AG49" s="282"/>
      <c r="AH49" s="271">
        <v>1</v>
      </c>
      <c r="AI49" s="283">
        <f t="shared" si="21"/>
        <v>0</v>
      </c>
      <c r="AJ49" s="284"/>
      <c r="AM49" s="267"/>
      <c r="AN49" s="268"/>
      <c r="AO49" s="269">
        <v>0</v>
      </c>
      <c r="AP49" s="282"/>
      <c r="AQ49" s="271">
        <v>1</v>
      </c>
      <c r="AR49" s="283">
        <f t="shared" si="33"/>
        <v>0</v>
      </c>
      <c r="AS49" s="284"/>
      <c r="AV49" s="267"/>
      <c r="AW49" s="268"/>
      <c r="AX49" s="269">
        <v>0</v>
      </c>
      <c r="AY49" s="282"/>
      <c r="AZ49" s="271">
        <v>1</v>
      </c>
      <c r="BA49" s="283">
        <f t="shared" si="34"/>
        <v>0</v>
      </c>
      <c r="BB49" s="284"/>
      <c r="BE49" s="267"/>
      <c r="BF49" s="268"/>
      <c r="BG49" s="269">
        <v>0</v>
      </c>
      <c r="BH49" s="282"/>
      <c r="BI49" s="271">
        <v>1</v>
      </c>
      <c r="BJ49" s="283">
        <f t="shared" si="35"/>
        <v>0</v>
      </c>
      <c r="BK49" s="284"/>
      <c r="BN49" s="267"/>
      <c r="BO49" s="268"/>
      <c r="BP49" s="269">
        <v>0</v>
      </c>
      <c r="BQ49" s="282"/>
      <c r="BR49" s="271">
        <v>1</v>
      </c>
      <c r="BS49" s="283">
        <f t="shared" si="36"/>
        <v>0</v>
      </c>
      <c r="BT49" s="284"/>
      <c r="BW49" s="267"/>
      <c r="BX49" s="268"/>
      <c r="BY49" s="269">
        <v>0</v>
      </c>
      <c r="BZ49" s="282"/>
      <c r="CA49" s="271">
        <v>1</v>
      </c>
      <c r="CB49" s="283">
        <f t="shared" si="37"/>
        <v>0</v>
      </c>
      <c r="CC49" s="284"/>
      <c r="CF49" s="267"/>
      <c r="CG49" s="268"/>
      <c r="CH49" s="269">
        <v>0</v>
      </c>
      <c r="CI49" s="282"/>
      <c r="CJ49" s="271">
        <v>1</v>
      </c>
      <c r="CK49" s="283">
        <f t="shared" si="38"/>
        <v>0</v>
      </c>
      <c r="CL49" s="284"/>
      <c r="CO49" s="267"/>
      <c r="CP49" s="268"/>
      <c r="CQ49" s="269">
        <v>0</v>
      </c>
      <c r="CR49" s="282"/>
      <c r="CS49" s="271">
        <v>1</v>
      </c>
      <c r="CT49" s="283">
        <f t="shared" si="39"/>
        <v>0</v>
      </c>
      <c r="CU49" s="284"/>
      <c r="CX49" s="267"/>
      <c r="CY49" s="268"/>
      <c r="CZ49" s="269">
        <v>0</v>
      </c>
      <c r="DA49" s="282"/>
      <c r="DB49" s="271">
        <v>1</v>
      </c>
      <c r="DC49" s="283">
        <f t="shared" si="40"/>
        <v>0</v>
      </c>
      <c r="DD49" s="284"/>
      <c r="DG49" s="267"/>
      <c r="DH49" s="268"/>
      <c r="DI49" s="269">
        <v>0</v>
      </c>
      <c r="DJ49" s="282"/>
      <c r="DK49" s="271">
        <v>1</v>
      </c>
      <c r="DL49" s="283">
        <f t="shared" si="41"/>
        <v>0</v>
      </c>
      <c r="DM49" s="284"/>
      <c r="DP49" s="267"/>
      <c r="DQ49" s="268"/>
      <c r="DR49" s="269">
        <v>0</v>
      </c>
      <c r="DS49" s="282"/>
      <c r="DT49" s="271">
        <v>1</v>
      </c>
      <c r="DU49" s="283">
        <f t="shared" si="42"/>
        <v>0</v>
      </c>
      <c r="DV49" s="284"/>
      <c r="DY49" s="267"/>
      <c r="DZ49" s="268"/>
      <c r="EA49" s="269">
        <v>0</v>
      </c>
      <c r="EB49" s="282"/>
      <c r="EC49" s="271">
        <v>1</v>
      </c>
      <c r="ED49" s="283">
        <f t="shared" si="43"/>
        <v>0</v>
      </c>
      <c r="EE49" s="284"/>
    </row>
    <row r="50" spans="1:135" hidden="1" x14ac:dyDescent="0.35">
      <c r="A50" s="86"/>
      <c r="B50" s="96">
        <v>8</v>
      </c>
      <c r="C50" s="586"/>
      <c r="D50" s="587"/>
      <c r="E50" s="587"/>
      <c r="F50" s="587"/>
      <c r="G50" s="587"/>
      <c r="H50" s="594"/>
      <c r="I50" s="123">
        <v>0</v>
      </c>
      <c r="J50" s="124">
        <v>0</v>
      </c>
      <c r="K50" s="125">
        <f t="shared" si="17"/>
        <v>0</v>
      </c>
      <c r="L50" s="89"/>
      <c r="M50" s="56"/>
      <c r="Z50" s="258">
        <f t="shared" si="19"/>
        <v>0</v>
      </c>
      <c r="AA50" s="258">
        <f t="shared" si="18"/>
        <v>0</v>
      </c>
      <c r="AB50" s="258">
        <f t="shared" si="20"/>
        <v>0</v>
      </c>
      <c r="AD50" s="267"/>
      <c r="AE50" s="268"/>
      <c r="AF50" s="269">
        <v>0</v>
      </c>
      <c r="AG50" s="282"/>
      <c r="AH50" s="271">
        <v>1</v>
      </c>
      <c r="AI50" s="283">
        <f t="shared" si="21"/>
        <v>0</v>
      </c>
      <c r="AJ50" s="284"/>
      <c r="AM50" s="267"/>
      <c r="AN50" s="268"/>
      <c r="AO50" s="269">
        <v>0</v>
      </c>
      <c r="AP50" s="282"/>
      <c r="AQ50" s="271">
        <v>1</v>
      </c>
      <c r="AR50" s="283">
        <f t="shared" si="33"/>
        <v>0</v>
      </c>
      <c r="AS50" s="284"/>
      <c r="AV50" s="267"/>
      <c r="AW50" s="268"/>
      <c r="AX50" s="269">
        <v>0</v>
      </c>
      <c r="AY50" s="282"/>
      <c r="AZ50" s="271">
        <v>1</v>
      </c>
      <c r="BA50" s="283">
        <f t="shared" si="34"/>
        <v>0</v>
      </c>
      <c r="BB50" s="284"/>
      <c r="BE50" s="267"/>
      <c r="BF50" s="268"/>
      <c r="BG50" s="269">
        <v>0</v>
      </c>
      <c r="BH50" s="282"/>
      <c r="BI50" s="271">
        <v>1</v>
      </c>
      <c r="BJ50" s="283">
        <f t="shared" si="35"/>
        <v>0</v>
      </c>
      <c r="BK50" s="284"/>
      <c r="BN50" s="267"/>
      <c r="BO50" s="268"/>
      <c r="BP50" s="269">
        <v>0</v>
      </c>
      <c r="BQ50" s="282"/>
      <c r="BR50" s="271">
        <v>1</v>
      </c>
      <c r="BS50" s="283">
        <f t="shared" si="36"/>
        <v>0</v>
      </c>
      <c r="BT50" s="284"/>
      <c r="BW50" s="267"/>
      <c r="BX50" s="268"/>
      <c r="BY50" s="269">
        <v>0</v>
      </c>
      <c r="BZ50" s="282"/>
      <c r="CA50" s="271">
        <v>1</v>
      </c>
      <c r="CB50" s="283">
        <f t="shared" si="37"/>
        <v>0</v>
      </c>
      <c r="CC50" s="284"/>
      <c r="CF50" s="267"/>
      <c r="CG50" s="268"/>
      <c r="CH50" s="269">
        <v>0</v>
      </c>
      <c r="CI50" s="282"/>
      <c r="CJ50" s="271">
        <v>1</v>
      </c>
      <c r="CK50" s="283">
        <f t="shared" si="38"/>
        <v>0</v>
      </c>
      <c r="CL50" s="284"/>
      <c r="CO50" s="267"/>
      <c r="CP50" s="268"/>
      <c r="CQ50" s="269">
        <v>0</v>
      </c>
      <c r="CR50" s="282"/>
      <c r="CS50" s="271">
        <v>1</v>
      </c>
      <c r="CT50" s="283">
        <f t="shared" si="39"/>
        <v>0</v>
      </c>
      <c r="CU50" s="284"/>
      <c r="CX50" s="267"/>
      <c r="CY50" s="268"/>
      <c r="CZ50" s="269">
        <v>0</v>
      </c>
      <c r="DA50" s="282"/>
      <c r="DB50" s="271">
        <v>1</v>
      </c>
      <c r="DC50" s="283">
        <f t="shared" si="40"/>
        <v>0</v>
      </c>
      <c r="DD50" s="284"/>
      <c r="DG50" s="267"/>
      <c r="DH50" s="268"/>
      <c r="DI50" s="269">
        <v>0</v>
      </c>
      <c r="DJ50" s="282"/>
      <c r="DK50" s="271">
        <v>1</v>
      </c>
      <c r="DL50" s="283">
        <f t="shared" si="41"/>
        <v>0</v>
      </c>
      <c r="DM50" s="284"/>
      <c r="DP50" s="267"/>
      <c r="DQ50" s="268"/>
      <c r="DR50" s="269">
        <v>0</v>
      </c>
      <c r="DS50" s="282"/>
      <c r="DT50" s="271">
        <v>1</v>
      </c>
      <c r="DU50" s="283">
        <f t="shared" si="42"/>
        <v>0</v>
      </c>
      <c r="DV50" s="284"/>
      <c r="DY50" s="267"/>
      <c r="DZ50" s="268"/>
      <c r="EA50" s="269">
        <v>0</v>
      </c>
      <c r="EB50" s="282"/>
      <c r="EC50" s="271">
        <v>1</v>
      </c>
      <c r="ED50" s="283">
        <f t="shared" si="43"/>
        <v>0</v>
      </c>
      <c r="EE50" s="284"/>
    </row>
    <row r="51" spans="1:135" hidden="1" x14ac:dyDescent="0.35">
      <c r="A51" s="86"/>
      <c r="B51" s="96">
        <v>9</v>
      </c>
      <c r="C51" s="586"/>
      <c r="D51" s="587"/>
      <c r="E51" s="587"/>
      <c r="F51" s="587"/>
      <c r="G51" s="587"/>
      <c r="H51" s="594"/>
      <c r="I51" s="123">
        <v>0</v>
      </c>
      <c r="J51" s="124">
        <v>0</v>
      </c>
      <c r="K51" s="125">
        <f t="shared" si="17"/>
        <v>0</v>
      </c>
      <c r="L51" s="89"/>
      <c r="M51" s="56"/>
      <c r="Z51" s="258">
        <f t="shared" si="19"/>
        <v>0</v>
      </c>
      <c r="AA51" s="258">
        <f t="shared" si="18"/>
        <v>0</v>
      </c>
      <c r="AB51" s="258">
        <f t="shared" si="20"/>
        <v>0</v>
      </c>
      <c r="AD51" s="267"/>
      <c r="AE51" s="268"/>
      <c r="AF51" s="269">
        <v>0</v>
      </c>
      <c r="AG51" s="282"/>
      <c r="AH51" s="271">
        <v>1</v>
      </c>
      <c r="AI51" s="283">
        <f t="shared" si="21"/>
        <v>0</v>
      </c>
      <c r="AJ51" s="284"/>
      <c r="AM51" s="267"/>
      <c r="AN51" s="268"/>
      <c r="AO51" s="269">
        <v>0</v>
      </c>
      <c r="AP51" s="282"/>
      <c r="AQ51" s="271">
        <v>1</v>
      </c>
      <c r="AR51" s="283">
        <f t="shared" si="33"/>
        <v>0</v>
      </c>
      <c r="AS51" s="284"/>
      <c r="AV51" s="267"/>
      <c r="AW51" s="268"/>
      <c r="AX51" s="269">
        <v>0</v>
      </c>
      <c r="AY51" s="282"/>
      <c r="AZ51" s="271">
        <v>1</v>
      </c>
      <c r="BA51" s="283">
        <f t="shared" si="34"/>
        <v>0</v>
      </c>
      <c r="BB51" s="284"/>
      <c r="BE51" s="267"/>
      <c r="BF51" s="268"/>
      <c r="BG51" s="269">
        <v>0</v>
      </c>
      <c r="BH51" s="282"/>
      <c r="BI51" s="271">
        <v>1</v>
      </c>
      <c r="BJ51" s="283">
        <f t="shared" si="35"/>
        <v>0</v>
      </c>
      <c r="BK51" s="284"/>
      <c r="BN51" s="267"/>
      <c r="BO51" s="268"/>
      <c r="BP51" s="269">
        <v>0</v>
      </c>
      <c r="BQ51" s="282"/>
      <c r="BR51" s="271">
        <v>1</v>
      </c>
      <c r="BS51" s="283">
        <f t="shared" si="36"/>
        <v>0</v>
      </c>
      <c r="BT51" s="284"/>
      <c r="BW51" s="267"/>
      <c r="BX51" s="268"/>
      <c r="BY51" s="269">
        <v>0</v>
      </c>
      <c r="BZ51" s="282"/>
      <c r="CA51" s="271">
        <v>1</v>
      </c>
      <c r="CB51" s="283">
        <f t="shared" si="37"/>
        <v>0</v>
      </c>
      <c r="CC51" s="284"/>
      <c r="CF51" s="267"/>
      <c r="CG51" s="268"/>
      <c r="CH51" s="269">
        <v>0</v>
      </c>
      <c r="CI51" s="282"/>
      <c r="CJ51" s="271">
        <v>1</v>
      </c>
      <c r="CK51" s="283">
        <f t="shared" si="38"/>
        <v>0</v>
      </c>
      <c r="CL51" s="284"/>
      <c r="CO51" s="267"/>
      <c r="CP51" s="268"/>
      <c r="CQ51" s="269">
        <v>0</v>
      </c>
      <c r="CR51" s="282"/>
      <c r="CS51" s="271">
        <v>1</v>
      </c>
      <c r="CT51" s="283">
        <f t="shared" si="39"/>
        <v>0</v>
      </c>
      <c r="CU51" s="284"/>
      <c r="CX51" s="267"/>
      <c r="CY51" s="268"/>
      <c r="CZ51" s="269">
        <v>0</v>
      </c>
      <c r="DA51" s="282"/>
      <c r="DB51" s="271">
        <v>1</v>
      </c>
      <c r="DC51" s="283">
        <f t="shared" si="40"/>
        <v>0</v>
      </c>
      <c r="DD51" s="284"/>
      <c r="DG51" s="267"/>
      <c r="DH51" s="268"/>
      <c r="DI51" s="269">
        <v>0</v>
      </c>
      <c r="DJ51" s="282"/>
      <c r="DK51" s="271">
        <v>1</v>
      </c>
      <c r="DL51" s="283">
        <f t="shared" si="41"/>
        <v>0</v>
      </c>
      <c r="DM51" s="284"/>
      <c r="DP51" s="267"/>
      <c r="DQ51" s="268"/>
      <c r="DR51" s="269">
        <v>0</v>
      </c>
      <c r="DS51" s="282"/>
      <c r="DT51" s="271">
        <v>1</v>
      </c>
      <c r="DU51" s="283">
        <f t="shared" si="42"/>
        <v>0</v>
      </c>
      <c r="DV51" s="284"/>
      <c r="DY51" s="267"/>
      <c r="DZ51" s="268"/>
      <c r="EA51" s="269">
        <v>0</v>
      </c>
      <c r="EB51" s="282"/>
      <c r="EC51" s="271">
        <v>1</v>
      </c>
      <c r="ED51" s="283">
        <f t="shared" si="43"/>
        <v>0</v>
      </c>
      <c r="EE51" s="284"/>
    </row>
    <row r="52" spans="1:135" hidden="1" x14ac:dyDescent="0.35">
      <c r="A52" s="86"/>
      <c r="B52" s="126">
        <v>10</v>
      </c>
      <c r="C52" s="588"/>
      <c r="D52" s="589"/>
      <c r="E52" s="589"/>
      <c r="F52" s="589"/>
      <c r="G52" s="589"/>
      <c r="H52" s="593"/>
      <c r="I52" s="127">
        <v>0</v>
      </c>
      <c r="J52" s="128">
        <v>0</v>
      </c>
      <c r="K52" s="129">
        <f t="shared" si="17"/>
        <v>0</v>
      </c>
      <c r="L52" s="89"/>
      <c r="M52" s="56"/>
      <c r="Z52" s="258">
        <f t="shared" si="19"/>
        <v>0</v>
      </c>
      <c r="AA52" s="258">
        <f t="shared" si="18"/>
        <v>0</v>
      </c>
      <c r="AB52" s="258">
        <f t="shared" si="20"/>
        <v>0</v>
      </c>
      <c r="AD52" s="267"/>
      <c r="AE52" s="268"/>
      <c r="AF52" s="269">
        <v>0</v>
      </c>
      <c r="AG52" s="282"/>
      <c r="AH52" s="271">
        <v>1</v>
      </c>
      <c r="AI52" s="283">
        <f t="shared" si="21"/>
        <v>0</v>
      </c>
      <c r="AJ52" s="284"/>
      <c r="AM52" s="267"/>
      <c r="AN52" s="268"/>
      <c r="AO52" s="269">
        <v>0</v>
      </c>
      <c r="AP52" s="282"/>
      <c r="AQ52" s="271">
        <v>1</v>
      </c>
      <c r="AR52" s="283">
        <f t="shared" si="33"/>
        <v>0</v>
      </c>
      <c r="AS52" s="284"/>
      <c r="AV52" s="267"/>
      <c r="AW52" s="268"/>
      <c r="AX52" s="269">
        <v>0</v>
      </c>
      <c r="AY52" s="282"/>
      <c r="AZ52" s="271">
        <v>1</v>
      </c>
      <c r="BA52" s="283">
        <f t="shared" si="34"/>
        <v>0</v>
      </c>
      <c r="BB52" s="284"/>
      <c r="BE52" s="267"/>
      <c r="BF52" s="268"/>
      <c r="BG52" s="269">
        <v>0</v>
      </c>
      <c r="BH52" s="282"/>
      <c r="BI52" s="271">
        <v>1</v>
      </c>
      <c r="BJ52" s="283">
        <f t="shared" si="35"/>
        <v>0</v>
      </c>
      <c r="BK52" s="284"/>
      <c r="BN52" s="267"/>
      <c r="BO52" s="268"/>
      <c r="BP52" s="269">
        <v>0</v>
      </c>
      <c r="BQ52" s="282"/>
      <c r="BR52" s="271">
        <v>1</v>
      </c>
      <c r="BS52" s="283">
        <f t="shared" si="36"/>
        <v>0</v>
      </c>
      <c r="BT52" s="284"/>
      <c r="BW52" s="267"/>
      <c r="BX52" s="268"/>
      <c r="BY52" s="269">
        <v>0</v>
      </c>
      <c r="BZ52" s="282"/>
      <c r="CA52" s="271">
        <v>1</v>
      </c>
      <c r="CB52" s="283">
        <f t="shared" si="37"/>
        <v>0</v>
      </c>
      <c r="CC52" s="284"/>
      <c r="CF52" s="267"/>
      <c r="CG52" s="268"/>
      <c r="CH52" s="269">
        <v>0</v>
      </c>
      <c r="CI52" s="282"/>
      <c r="CJ52" s="271">
        <v>1</v>
      </c>
      <c r="CK52" s="283">
        <f t="shared" si="38"/>
        <v>0</v>
      </c>
      <c r="CL52" s="284"/>
      <c r="CO52" s="267"/>
      <c r="CP52" s="268"/>
      <c r="CQ52" s="269">
        <v>0</v>
      </c>
      <c r="CR52" s="282"/>
      <c r="CS52" s="271">
        <v>1</v>
      </c>
      <c r="CT52" s="283">
        <f t="shared" si="39"/>
        <v>0</v>
      </c>
      <c r="CU52" s="284"/>
      <c r="CX52" s="267"/>
      <c r="CY52" s="268"/>
      <c r="CZ52" s="269">
        <v>0</v>
      </c>
      <c r="DA52" s="282"/>
      <c r="DB52" s="271">
        <v>1</v>
      </c>
      <c r="DC52" s="283">
        <f t="shared" si="40"/>
        <v>0</v>
      </c>
      <c r="DD52" s="284"/>
      <c r="DG52" s="267"/>
      <c r="DH52" s="268"/>
      <c r="DI52" s="269">
        <v>0</v>
      </c>
      <c r="DJ52" s="282"/>
      <c r="DK52" s="271">
        <v>1</v>
      </c>
      <c r="DL52" s="283">
        <f t="shared" si="41"/>
        <v>0</v>
      </c>
      <c r="DM52" s="284"/>
      <c r="DP52" s="267"/>
      <c r="DQ52" s="268"/>
      <c r="DR52" s="269">
        <v>0</v>
      </c>
      <c r="DS52" s="282"/>
      <c r="DT52" s="271">
        <v>1</v>
      </c>
      <c r="DU52" s="283">
        <f t="shared" si="42"/>
        <v>0</v>
      </c>
      <c r="DV52" s="284"/>
      <c r="DY52" s="267"/>
      <c r="DZ52" s="268"/>
      <c r="EA52" s="269">
        <v>0</v>
      </c>
      <c r="EB52" s="282"/>
      <c r="EC52" s="271">
        <v>1</v>
      </c>
      <c r="ED52" s="283">
        <f t="shared" si="43"/>
        <v>0</v>
      </c>
      <c r="EE52" s="284"/>
    </row>
    <row r="53" spans="1:135" x14ac:dyDescent="0.35">
      <c r="A53" s="86"/>
      <c r="B53" s="105"/>
      <c r="C53" s="130" t="s">
        <v>172</v>
      </c>
      <c r="D53" s="130"/>
      <c r="E53" s="131"/>
      <c r="F53" s="131"/>
      <c r="G53" s="131"/>
      <c r="H53" s="131"/>
      <c r="I53" s="131"/>
      <c r="J53" s="132"/>
      <c r="K53" s="108">
        <f>SUM(K43:K52)</f>
        <v>0</v>
      </c>
      <c r="L53" s="89"/>
      <c r="M53" s="56"/>
      <c r="Z53" s="274">
        <f>K53</f>
        <v>0</v>
      </c>
      <c r="AA53" s="274">
        <f t="shared" si="18"/>
        <v>0</v>
      </c>
      <c r="AB53" s="274">
        <f>Z53-AA53</f>
        <v>0</v>
      </c>
      <c r="AD53" s="611" t="s">
        <v>172</v>
      </c>
      <c r="AE53" s="612"/>
      <c r="AF53" s="613"/>
      <c r="AG53" s="614"/>
      <c r="AH53" s="615"/>
      <c r="AI53" s="275">
        <f>SUM(AI43:AI52)</f>
        <v>0</v>
      </c>
      <c r="AJ53" s="246"/>
      <c r="AM53" s="611" t="s">
        <v>172</v>
      </c>
      <c r="AN53" s="612"/>
      <c r="AO53" s="613"/>
      <c r="AP53" s="614"/>
      <c r="AQ53" s="615"/>
      <c r="AR53" s="275">
        <f>SUM(AR43:AR52)</f>
        <v>0</v>
      </c>
      <c r="AS53" s="246"/>
      <c r="AV53" s="611" t="s">
        <v>172</v>
      </c>
      <c r="AW53" s="612"/>
      <c r="AX53" s="613"/>
      <c r="AY53" s="614"/>
      <c r="AZ53" s="615"/>
      <c r="BA53" s="275">
        <f>SUM(BA43:BA52)</f>
        <v>0</v>
      </c>
      <c r="BB53" s="246"/>
      <c r="BE53" s="611" t="s">
        <v>172</v>
      </c>
      <c r="BF53" s="612"/>
      <c r="BG53" s="613"/>
      <c r="BH53" s="614"/>
      <c r="BI53" s="615"/>
      <c r="BJ53" s="275">
        <f>SUM(BJ43:BJ52)</f>
        <v>0</v>
      </c>
      <c r="BK53" s="246"/>
      <c r="BN53" s="611" t="s">
        <v>172</v>
      </c>
      <c r="BO53" s="612"/>
      <c r="BP53" s="613"/>
      <c r="BQ53" s="614"/>
      <c r="BR53" s="615"/>
      <c r="BS53" s="275">
        <f>SUM(BS43:BS52)</f>
        <v>0</v>
      </c>
      <c r="BT53" s="246"/>
      <c r="BW53" s="611" t="s">
        <v>172</v>
      </c>
      <c r="BX53" s="612"/>
      <c r="BY53" s="613"/>
      <c r="BZ53" s="614"/>
      <c r="CA53" s="615"/>
      <c r="CB53" s="275">
        <f>SUM(CB43:CB52)</f>
        <v>0</v>
      </c>
      <c r="CC53" s="246"/>
      <c r="CF53" s="611" t="s">
        <v>172</v>
      </c>
      <c r="CG53" s="612"/>
      <c r="CH53" s="613"/>
      <c r="CI53" s="614"/>
      <c r="CJ53" s="615"/>
      <c r="CK53" s="275">
        <f>SUM(CK43:CK52)</f>
        <v>0</v>
      </c>
      <c r="CL53" s="246"/>
      <c r="CO53" s="611" t="s">
        <v>172</v>
      </c>
      <c r="CP53" s="612"/>
      <c r="CQ53" s="613"/>
      <c r="CR53" s="614"/>
      <c r="CS53" s="615"/>
      <c r="CT53" s="275">
        <f>SUM(CT43:CT52)</f>
        <v>0</v>
      </c>
      <c r="CU53" s="246"/>
      <c r="CX53" s="611" t="s">
        <v>172</v>
      </c>
      <c r="CY53" s="612"/>
      <c r="CZ53" s="613"/>
      <c r="DA53" s="614"/>
      <c r="DB53" s="615"/>
      <c r="DC53" s="275">
        <f>SUM(DC43:DC52)</f>
        <v>0</v>
      </c>
      <c r="DD53" s="246"/>
      <c r="DG53" s="611" t="s">
        <v>172</v>
      </c>
      <c r="DH53" s="612"/>
      <c r="DI53" s="613"/>
      <c r="DJ53" s="614"/>
      <c r="DK53" s="615"/>
      <c r="DL53" s="275">
        <f>SUM(DL43:DL52)</f>
        <v>0</v>
      </c>
      <c r="DM53" s="246"/>
      <c r="DP53" s="611" t="s">
        <v>172</v>
      </c>
      <c r="DQ53" s="612"/>
      <c r="DR53" s="613"/>
      <c r="DS53" s="614"/>
      <c r="DT53" s="615"/>
      <c r="DU53" s="275">
        <f>SUM(DU43:DU52)</f>
        <v>0</v>
      </c>
      <c r="DV53" s="246"/>
      <c r="DY53" s="611" t="s">
        <v>172</v>
      </c>
      <c r="DZ53" s="612"/>
      <c r="EA53" s="613"/>
      <c r="EB53" s="614"/>
      <c r="EC53" s="615"/>
      <c r="ED53" s="275">
        <f>SUM(ED43:ED52)</f>
        <v>0</v>
      </c>
      <c r="EE53" s="246"/>
    </row>
    <row r="54" spans="1:135" ht="12" customHeight="1" x14ac:dyDescent="0.35">
      <c r="A54" s="133"/>
      <c r="B54" s="134"/>
      <c r="C54" s="134"/>
      <c r="D54" s="134"/>
      <c r="E54" s="134"/>
      <c r="F54" s="134"/>
      <c r="G54" s="134"/>
      <c r="H54" s="134"/>
      <c r="I54" s="134"/>
      <c r="J54" s="134"/>
      <c r="K54" s="134"/>
      <c r="L54" s="135"/>
      <c r="M54" s="56"/>
      <c r="Z54" s="276"/>
      <c r="AA54" s="276"/>
      <c r="AB54" s="277"/>
      <c r="AD54" s="240"/>
      <c r="AE54" s="241"/>
      <c r="AF54" s="242"/>
      <c r="AG54" s="243"/>
      <c r="AH54" s="244"/>
      <c r="AI54" s="245"/>
      <c r="AJ54" s="246"/>
      <c r="AM54" s="240"/>
      <c r="AN54" s="241"/>
      <c r="AO54" s="242"/>
      <c r="AP54" s="243"/>
      <c r="AQ54" s="244"/>
      <c r="AR54" s="245"/>
      <c r="AS54" s="246"/>
      <c r="AV54" s="240"/>
      <c r="AW54" s="241"/>
      <c r="AX54" s="242"/>
      <c r="AY54" s="243"/>
      <c r="AZ54" s="244"/>
      <c r="BA54" s="245"/>
      <c r="BB54" s="246"/>
      <c r="BE54" s="240"/>
      <c r="BF54" s="241"/>
      <c r="BG54" s="242"/>
      <c r="BH54" s="243"/>
      <c r="BI54" s="244"/>
      <c r="BJ54" s="245"/>
      <c r="BK54" s="246"/>
      <c r="BN54" s="240"/>
      <c r="BO54" s="241"/>
      <c r="BP54" s="242"/>
      <c r="BQ54" s="243"/>
      <c r="BR54" s="244"/>
      <c r="BS54" s="245"/>
      <c r="BT54" s="246"/>
      <c r="BW54" s="240"/>
      <c r="BX54" s="241"/>
      <c r="BY54" s="242"/>
      <c r="BZ54" s="243"/>
      <c r="CA54" s="244"/>
      <c r="CB54" s="245"/>
      <c r="CC54" s="246"/>
      <c r="CF54" s="240"/>
      <c r="CG54" s="241"/>
      <c r="CH54" s="242"/>
      <c r="CI54" s="243"/>
      <c r="CJ54" s="244"/>
      <c r="CK54" s="245"/>
      <c r="CL54" s="246"/>
      <c r="CO54" s="240"/>
      <c r="CP54" s="241"/>
      <c r="CQ54" s="242"/>
      <c r="CR54" s="243"/>
      <c r="CS54" s="244"/>
      <c r="CT54" s="245"/>
      <c r="CU54" s="246"/>
      <c r="CX54" s="240"/>
      <c r="CY54" s="241"/>
      <c r="CZ54" s="242"/>
      <c r="DA54" s="243"/>
      <c r="DB54" s="244"/>
      <c r="DC54" s="245"/>
      <c r="DD54" s="246"/>
      <c r="DG54" s="240"/>
      <c r="DH54" s="241"/>
      <c r="DI54" s="242"/>
      <c r="DJ54" s="243"/>
      <c r="DK54" s="244"/>
      <c r="DL54" s="245"/>
      <c r="DM54" s="246"/>
      <c r="DP54" s="240"/>
      <c r="DQ54" s="241"/>
      <c r="DR54" s="242"/>
      <c r="DS54" s="243"/>
      <c r="DT54" s="244"/>
      <c r="DU54" s="245"/>
      <c r="DV54" s="246"/>
      <c r="DY54" s="240"/>
      <c r="DZ54" s="241"/>
      <c r="EA54" s="242"/>
      <c r="EB54" s="243"/>
      <c r="EC54" s="244"/>
      <c r="ED54" s="245"/>
      <c r="EE54" s="246"/>
    </row>
    <row r="55" spans="1:135" ht="9.65" customHeight="1" x14ac:dyDescent="0.35">
      <c r="A55" s="63"/>
      <c r="B55" s="63"/>
      <c r="C55" s="63"/>
      <c r="D55" s="63"/>
      <c r="E55" s="63"/>
      <c r="F55" s="63"/>
      <c r="G55" s="63"/>
      <c r="H55" s="63"/>
      <c r="I55" s="63"/>
      <c r="J55" s="63"/>
      <c r="K55" s="63"/>
      <c r="L55" s="63"/>
      <c r="M55" s="56"/>
      <c r="Z55" s="209"/>
      <c r="AA55" s="209"/>
      <c r="AB55" s="203"/>
      <c r="AD55" s="233"/>
      <c r="AE55" s="203"/>
      <c r="AF55" s="234"/>
      <c r="AG55" s="235"/>
      <c r="AH55" s="211"/>
      <c r="AI55" s="236"/>
      <c r="AJ55" s="237"/>
      <c r="AM55" s="233"/>
      <c r="AN55" s="203"/>
      <c r="AO55" s="234"/>
      <c r="AP55" s="235"/>
      <c r="AQ55" s="211"/>
      <c r="AR55" s="236"/>
      <c r="AS55" s="237"/>
      <c r="AV55" s="233"/>
      <c r="AW55" s="203"/>
      <c r="AX55" s="234"/>
      <c r="AY55" s="235"/>
      <c r="AZ55" s="211"/>
      <c r="BA55" s="236"/>
      <c r="BB55" s="237"/>
      <c r="BE55" s="233"/>
      <c r="BF55" s="203"/>
      <c r="BG55" s="234"/>
      <c r="BH55" s="235"/>
      <c r="BI55" s="211"/>
      <c r="BJ55" s="236"/>
      <c r="BK55" s="237"/>
      <c r="BN55" s="233"/>
      <c r="BO55" s="203"/>
      <c r="BP55" s="234"/>
      <c r="BQ55" s="235"/>
      <c r="BR55" s="211"/>
      <c r="BS55" s="236"/>
      <c r="BT55" s="237"/>
      <c r="BW55" s="233"/>
      <c r="BX55" s="203"/>
      <c r="BY55" s="234"/>
      <c r="BZ55" s="235"/>
      <c r="CA55" s="211"/>
      <c r="CB55" s="236"/>
      <c r="CC55" s="237"/>
      <c r="CF55" s="233"/>
      <c r="CG55" s="203"/>
      <c r="CH55" s="234"/>
      <c r="CI55" s="235"/>
      <c r="CJ55" s="211"/>
      <c r="CK55" s="236"/>
      <c r="CL55" s="237"/>
      <c r="CO55" s="233"/>
      <c r="CP55" s="203"/>
      <c r="CQ55" s="234"/>
      <c r="CR55" s="235"/>
      <c r="CS55" s="211"/>
      <c r="CT55" s="236"/>
      <c r="CU55" s="237"/>
      <c r="CX55" s="233"/>
      <c r="CY55" s="203"/>
      <c r="CZ55" s="234"/>
      <c r="DA55" s="235"/>
      <c r="DB55" s="211"/>
      <c r="DC55" s="236"/>
      <c r="DD55" s="237"/>
      <c r="DG55" s="233"/>
      <c r="DH55" s="203"/>
      <c r="DI55" s="234"/>
      <c r="DJ55" s="235"/>
      <c r="DK55" s="211"/>
      <c r="DL55" s="236"/>
      <c r="DM55" s="237"/>
      <c r="DP55" s="233"/>
      <c r="DQ55" s="203"/>
      <c r="DR55" s="234"/>
      <c r="DS55" s="235"/>
      <c r="DT55" s="211"/>
      <c r="DU55" s="236"/>
      <c r="DV55" s="237"/>
      <c r="DY55" s="233"/>
      <c r="DZ55" s="203"/>
      <c r="EA55" s="234"/>
      <c r="EB55" s="235"/>
      <c r="EC55" s="211"/>
      <c r="ED55" s="236"/>
      <c r="EE55" s="237"/>
    </row>
    <row r="56" spans="1:135" ht="10.5" customHeight="1" x14ac:dyDescent="0.35">
      <c r="A56" s="119"/>
      <c r="B56" s="120"/>
      <c r="C56" s="120"/>
      <c r="D56" s="120"/>
      <c r="E56" s="120"/>
      <c r="F56" s="120"/>
      <c r="G56" s="120"/>
      <c r="H56" s="120"/>
      <c r="I56" s="120"/>
      <c r="J56" s="120"/>
      <c r="K56" s="120"/>
      <c r="L56" s="122"/>
      <c r="M56" s="56"/>
      <c r="Z56" s="238"/>
      <c r="AA56" s="238"/>
      <c r="AB56" s="239"/>
      <c r="AD56" s="240"/>
      <c r="AE56" s="241"/>
      <c r="AF56" s="242"/>
      <c r="AG56" s="243"/>
      <c r="AH56" s="244"/>
      <c r="AI56" s="245"/>
      <c r="AJ56" s="246"/>
      <c r="AM56" s="240"/>
      <c r="AN56" s="241"/>
      <c r="AO56" s="242"/>
      <c r="AP56" s="243"/>
      <c r="AQ56" s="244"/>
      <c r="AR56" s="245"/>
      <c r="AS56" s="246"/>
      <c r="AV56" s="240"/>
      <c r="AW56" s="241"/>
      <c r="AX56" s="242"/>
      <c r="AY56" s="243"/>
      <c r="AZ56" s="244"/>
      <c r="BA56" s="245"/>
      <c r="BB56" s="246"/>
      <c r="BE56" s="240"/>
      <c r="BF56" s="241"/>
      <c r="BG56" s="242"/>
      <c r="BH56" s="243"/>
      <c r="BI56" s="244"/>
      <c r="BJ56" s="245"/>
      <c r="BK56" s="246"/>
      <c r="BN56" s="240"/>
      <c r="BO56" s="241"/>
      <c r="BP56" s="242"/>
      <c r="BQ56" s="243"/>
      <c r="BR56" s="244"/>
      <c r="BS56" s="245"/>
      <c r="BT56" s="246"/>
      <c r="BW56" s="240"/>
      <c r="BX56" s="241"/>
      <c r="BY56" s="242"/>
      <c r="BZ56" s="243"/>
      <c r="CA56" s="244"/>
      <c r="CB56" s="245"/>
      <c r="CC56" s="246"/>
      <c r="CF56" s="240"/>
      <c r="CG56" s="241"/>
      <c r="CH56" s="242"/>
      <c r="CI56" s="243"/>
      <c r="CJ56" s="244"/>
      <c r="CK56" s="245"/>
      <c r="CL56" s="246"/>
      <c r="CO56" s="240"/>
      <c r="CP56" s="241"/>
      <c r="CQ56" s="242"/>
      <c r="CR56" s="243"/>
      <c r="CS56" s="244"/>
      <c r="CT56" s="245"/>
      <c r="CU56" s="246"/>
      <c r="CX56" s="240"/>
      <c r="CY56" s="241"/>
      <c r="CZ56" s="242"/>
      <c r="DA56" s="243"/>
      <c r="DB56" s="244"/>
      <c r="DC56" s="245"/>
      <c r="DD56" s="246"/>
      <c r="DG56" s="240"/>
      <c r="DH56" s="241"/>
      <c r="DI56" s="242"/>
      <c r="DJ56" s="243"/>
      <c r="DK56" s="244"/>
      <c r="DL56" s="245"/>
      <c r="DM56" s="246"/>
      <c r="DP56" s="240"/>
      <c r="DQ56" s="241"/>
      <c r="DR56" s="242"/>
      <c r="DS56" s="243"/>
      <c r="DT56" s="244"/>
      <c r="DU56" s="245"/>
      <c r="DV56" s="246"/>
      <c r="DY56" s="240"/>
      <c r="DZ56" s="241"/>
      <c r="EA56" s="242"/>
      <c r="EB56" s="243"/>
      <c r="EC56" s="244"/>
      <c r="ED56" s="245"/>
      <c r="EE56" s="246"/>
    </row>
    <row r="57" spans="1:135" ht="15.5" x14ac:dyDescent="0.35">
      <c r="A57" s="86"/>
      <c r="B57" s="90" t="s">
        <v>173</v>
      </c>
      <c r="C57" s="91" t="s">
        <v>174</v>
      </c>
      <c r="D57" s="91"/>
      <c r="E57" s="92"/>
      <c r="F57" s="92"/>
      <c r="G57" s="92"/>
      <c r="H57" s="92"/>
      <c r="I57" s="92"/>
      <c r="J57" s="92"/>
      <c r="K57" s="92"/>
      <c r="L57" s="89"/>
      <c r="M57" s="56"/>
      <c r="Z57" s="249"/>
      <c r="AA57" s="249"/>
      <c r="AB57" s="249"/>
      <c r="AD57" s="285" t="s">
        <v>174</v>
      </c>
      <c r="AE57" s="249"/>
      <c r="AF57" s="249"/>
      <c r="AG57" s="249"/>
      <c r="AH57" s="249"/>
      <c r="AI57" s="249"/>
      <c r="AJ57" s="254"/>
      <c r="AM57" s="285" t="s">
        <v>174</v>
      </c>
      <c r="AN57" s="249"/>
      <c r="AO57" s="249"/>
      <c r="AP57" s="249"/>
      <c r="AQ57" s="249"/>
      <c r="AR57" s="249"/>
      <c r="AS57" s="254"/>
      <c r="AV57" s="285" t="s">
        <v>174</v>
      </c>
      <c r="AW57" s="249"/>
      <c r="AX57" s="249"/>
      <c r="AY57" s="249"/>
      <c r="AZ57" s="249"/>
      <c r="BA57" s="249"/>
      <c r="BB57" s="254"/>
      <c r="BE57" s="285" t="s">
        <v>174</v>
      </c>
      <c r="BF57" s="249"/>
      <c r="BG57" s="249"/>
      <c r="BH57" s="249"/>
      <c r="BI57" s="249"/>
      <c r="BJ57" s="249"/>
      <c r="BK57" s="254"/>
      <c r="BN57" s="285" t="s">
        <v>174</v>
      </c>
      <c r="BO57" s="249"/>
      <c r="BP57" s="249"/>
      <c r="BQ57" s="249"/>
      <c r="BR57" s="249"/>
      <c r="BS57" s="249"/>
      <c r="BT57" s="254"/>
      <c r="BW57" s="285" t="s">
        <v>174</v>
      </c>
      <c r="BX57" s="249"/>
      <c r="BY57" s="249"/>
      <c r="BZ57" s="249"/>
      <c r="CA57" s="249"/>
      <c r="CB57" s="249"/>
      <c r="CC57" s="254"/>
      <c r="CF57" s="285" t="s">
        <v>174</v>
      </c>
      <c r="CG57" s="249"/>
      <c r="CH57" s="249"/>
      <c r="CI57" s="249"/>
      <c r="CJ57" s="249"/>
      <c r="CK57" s="249"/>
      <c r="CL57" s="254"/>
      <c r="CO57" s="285" t="s">
        <v>174</v>
      </c>
      <c r="CP57" s="249"/>
      <c r="CQ57" s="249"/>
      <c r="CR57" s="249"/>
      <c r="CS57" s="249"/>
      <c r="CT57" s="249"/>
      <c r="CU57" s="254"/>
      <c r="CX57" s="285" t="s">
        <v>174</v>
      </c>
      <c r="CY57" s="249"/>
      <c r="CZ57" s="249"/>
      <c r="DA57" s="249"/>
      <c r="DB57" s="249"/>
      <c r="DC57" s="249"/>
      <c r="DD57" s="254"/>
      <c r="DG57" s="285" t="s">
        <v>174</v>
      </c>
      <c r="DH57" s="249"/>
      <c r="DI57" s="249"/>
      <c r="DJ57" s="249"/>
      <c r="DK57" s="249"/>
      <c r="DL57" s="249"/>
      <c r="DM57" s="254"/>
      <c r="DP57" s="285" t="s">
        <v>174</v>
      </c>
      <c r="DQ57" s="249"/>
      <c r="DR57" s="249"/>
      <c r="DS57" s="249"/>
      <c r="DT57" s="249"/>
      <c r="DU57" s="249"/>
      <c r="DV57" s="254"/>
      <c r="DY57" s="285" t="s">
        <v>174</v>
      </c>
      <c r="DZ57" s="249"/>
      <c r="EA57" s="249"/>
      <c r="EB57" s="249"/>
      <c r="EC57" s="249"/>
      <c r="ED57" s="249"/>
      <c r="EE57" s="254"/>
    </row>
    <row r="58" spans="1:135" ht="11.15" customHeight="1" x14ac:dyDescent="0.35">
      <c r="A58" s="86"/>
      <c r="B58" s="109"/>
      <c r="C58" s="110"/>
      <c r="D58" s="110"/>
      <c r="E58" s="109"/>
      <c r="F58" s="109"/>
      <c r="G58" s="109"/>
      <c r="H58" s="109"/>
      <c r="I58" s="109"/>
      <c r="J58" s="109"/>
      <c r="K58" s="109"/>
      <c r="L58" s="89"/>
      <c r="M58" s="56"/>
      <c r="Z58" s="255"/>
      <c r="AA58" s="255"/>
      <c r="AB58" s="256"/>
      <c r="AD58" s="240"/>
      <c r="AE58" s="241"/>
      <c r="AF58" s="242"/>
      <c r="AG58" s="243"/>
      <c r="AH58" s="244"/>
      <c r="AI58" s="245"/>
      <c r="AJ58" s="246"/>
      <c r="AM58" s="240"/>
      <c r="AN58" s="241"/>
      <c r="AO58" s="242"/>
      <c r="AP58" s="243"/>
      <c r="AQ58" s="244"/>
      <c r="AR58" s="245"/>
      <c r="AS58" s="246"/>
      <c r="AV58" s="240"/>
      <c r="AW58" s="241"/>
      <c r="AX58" s="242"/>
      <c r="AY58" s="243"/>
      <c r="AZ58" s="244"/>
      <c r="BA58" s="245"/>
      <c r="BB58" s="246"/>
      <c r="BE58" s="240"/>
      <c r="BF58" s="241"/>
      <c r="BG58" s="242"/>
      <c r="BH58" s="243"/>
      <c r="BI58" s="244"/>
      <c r="BJ58" s="245"/>
      <c r="BK58" s="246"/>
      <c r="BN58" s="240"/>
      <c r="BO58" s="241"/>
      <c r="BP58" s="242"/>
      <c r="BQ58" s="243"/>
      <c r="BR58" s="244"/>
      <c r="BS58" s="245"/>
      <c r="BT58" s="246"/>
      <c r="BW58" s="240"/>
      <c r="BX58" s="241"/>
      <c r="BY58" s="242"/>
      <c r="BZ58" s="243"/>
      <c r="CA58" s="244"/>
      <c r="CB58" s="245"/>
      <c r="CC58" s="246"/>
      <c r="CF58" s="240"/>
      <c r="CG58" s="241"/>
      <c r="CH58" s="242"/>
      <c r="CI58" s="243"/>
      <c r="CJ58" s="244"/>
      <c r="CK58" s="245"/>
      <c r="CL58" s="246"/>
      <c r="CO58" s="240"/>
      <c r="CP58" s="241"/>
      <c r="CQ58" s="242"/>
      <c r="CR58" s="243"/>
      <c r="CS58" s="244"/>
      <c r="CT58" s="245"/>
      <c r="CU58" s="246"/>
      <c r="CX58" s="240"/>
      <c r="CY58" s="241"/>
      <c r="CZ58" s="242"/>
      <c r="DA58" s="243"/>
      <c r="DB58" s="244"/>
      <c r="DC58" s="245"/>
      <c r="DD58" s="246"/>
      <c r="DG58" s="240"/>
      <c r="DH58" s="241"/>
      <c r="DI58" s="242"/>
      <c r="DJ58" s="243"/>
      <c r="DK58" s="244"/>
      <c r="DL58" s="245"/>
      <c r="DM58" s="246"/>
      <c r="DP58" s="240"/>
      <c r="DQ58" s="241"/>
      <c r="DR58" s="242"/>
      <c r="DS58" s="243"/>
      <c r="DT58" s="244"/>
      <c r="DU58" s="245"/>
      <c r="DV58" s="246"/>
      <c r="DY58" s="240"/>
      <c r="DZ58" s="241"/>
      <c r="EA58" s="242"/>
      <c r="EB58" s="243"/>
      <c r="EC58" s="244"/>
      <c r="ED58" s="245"/>
      <c r="EE58" s="246"/>
    </row>
    <row r="59" spans="1:135" x14ac:dyDescent="0.35">
      <c r="A59" s="86"/>
      <c r="B59" s="93"/>
      <c r="C59" s="136" t="s">
        <v>169</v>
      </c>
      <c r="D59" s="136"/>
      <c r="E59" s="136"/>
      <c r="F59" s="136"/>
      <c r="G59" s="136"/>
      <c r="H59" s="136"/>
      <c r="I59" s="462" t="s">
        <v>170</v>
      </c>
      <c r="J59" s="462" t="s">
        <v>171</v>
      </c>
      <c r="K59" s="95" t="s">
        <v>163</v>
      </c>
      <c r="L59" s="89"/>
      <c r="M59" s="56"/>
      <c r="Z59" s="255"/>
      <c r="AA59" s="255"/>
      <c r="AB59" s="256"/>
      <c r="AD59" s="286" t="s">
        <v>169</v>
      </c>
      <c r="AE59" s="287"/>
      <c r="AF59" s="287"/>
      <c r="AG59" s="287"/>
      <c r="AH59" s="287"/>
      <c r="AI59" s="287"/>
      <c r="AJ59" s="288"/>
      <c r="AM59" s="286" t="s">
        <v>169</v>
      </c>
      <c r="AN59" s="287"/>
      <c r="AO59" s="287"/>
      <c r="AP59" s="287"/>
      <c r="AQ59" s="287"/>
      <c r="AR59" s="287"/>
      <c r="AS59" s="288"/>
      <c r="AV59" s="286" t="s">
        <v>169</v>
      </c>
      <c r="AW59" s="287"/>
      <c r="AX59" s="287"/>
      <c r="AY59" s="287"/>
      <c r="AZ59" s="287"/>
      <c r="BA59" s="287"/>
      <c r="BB59" s="288"/>
      <c r="BE59" s="286" t="s">
        <v>169</v>
      </c>
      <c r="BF59" s="287"/>
      <c r="BG59" s="287"/>
      <c r="BH59" s="287"/>
      <c r="BI59" s="287"/>
      <c r="BJ59" s="287"/>
      <c r="BK59" s="288"/>
      <c r="BN59" s="286" t="s">
        <v>169</v>
      </c>
      <c r="BO59" s="287"/>
      <c r="BP59" s="287"/>
      <c r="BQ59" s="287"/>
      <c r="BR59" s="287"/>
      <c r="BS59" s="287"/>
      <c r="BT59" s="288"/>
      <c r="BW59" s="286" t="s">
        <v>169</v>
      </c>
      <c r="BX59" s="287"/>
      <c r="BY59" s="287"/>
      <c r="BZ59" s="287"/>
      <c r="CA59" s="287"/>
      <c r="CB59" s="287"/>
      <c r="CC59" s="288"/>
      <c r="CF59" s="286" t="s">
        <v>169</v>
      </c>
      <c r="CG59" s="287"/>
      <c r="CH59" s="287"/>
      <c r="CI59" s="287"/>
      <c r="CJ59" s="287"/>
      <c r="CK59" s="287"/>
      <c r="CL59" s="288"/>
      <c r="CO59" s="286" t="s">
        <v>169</v>
      </c>
      <c r="CP59" s="287"/>
      <c r="CQ59" s="287"/>
      <c r="CR59" s="287"/>
      <c r="CS59" s="287"/>
      <c r="CT59" s="287"/>
      <c r="CU59" s="288"/>
      <c r="CX59" s="286" t="s">
        <v>169</v>
      </c>
      <c r="CY59" s="287"/>
      <c r="CZ59" s="287"/>
      <c r="DA59" s="287"/>
      <c r="DB59" s="287"/>
      <c r="DC59" s="287"/>
      <c r="DD59" s="288"/>
      <c r="DG59" s="286" t="s">
        <v>169</v>
      </c>
      <c r="DH59" s="287"/>
      <c r="DI59" s="287"/>
      <c r="DJ59" s="287"/>
      <c r="DK59" s="287"/>
      <c r="DL59" s="287"/>
      <c r="DM59" s="288"/>
      <c r="DP59" s="286" t="s">
        <v>169</v>
      </c>
      <c r="DQ59" s="287"/>
      <c r="DR59" s="287"/>
      <c r="DS59" s="287"/>
      <c r="DT59" s="287"/>
      <c r="DU59" s="287"/>
      <c r="DV59" s="288"/>
      <c r="DY59" s="286" t="s">
        <v>169</v>
      </c>
      <c r="DZ59" s="287"/>
      <c r="EA59" s="287"/>
      <c r="EB59" s="287"/>
      <c r="EC59" s="287"/>
      <c r="ED59" s="287"/>
      <c r="EE59" s="288"/>
    </row>
    <row r="60" spans="1:135" x14ac:dyDescent="0.35">
      <c r="A60" s="86"/>
      <c r="B60" s="96">
        <v>1</v>
      </c>
      <c r="C60" s="582"/>
      <c r="D60" s="583"/>
      <c r="E60" s="583"/>
      <c r="F60" s="583"/>
      <c r="G60" s="583"/>
      <c r="H60" s="603"/>
      <c r="I60" s="137">
        <v>0</v>
      </c>
      <c r="J60" s="138">
        <v>0</v>
      </c>
      <c r="K60" s="100">
        <f t="shared" ref="K60:K79" si="44">I60*J60</f>
        <v>0</v>
      </c>
      <c r="L60" s="89"/>
      <c r="M60" s="56"/>
      <c r="Z60" s="258">
        <f>K60</f>
        <v>0</v>
      </c>
      <c r="AA60" s="258">
        <f t="shared" ref="AA60:AA80" si="45">AI60+AR60+BA60+BJ60+BS60+CB60+CK60+CT60+DC60+DL60+DU60+ED60</f>
        <v>0</v>
      </c>
      <c r="AB60" s="258">
        <f>Z60-AA60</f>
        <v>0</v>
      </c>
      <c r="AD60" s="267"/>
      <c r="AE60" s="268"/>
      <c r="AF60" s="269">
        <v>0</v>
      </c>
      <c r="AG60" s="282"/>
      <c r="AH60" s="271">
        <v>1</v>
      </c>
      <c r="AI60" s="283">
        <f t="shared" ref="AI60:AI79" si="46">IF(AH60="","",AF60*AH60)</f>
        <v>0</v>
      </c>
      <c r="AJ60" s="284"/>
      <c r="AM60" s="267"/>
      <c r="AN60" s="268"/>
      <c r="AO60" s="269">
        <v>0</v>
      </c>
      <c r="AP60" s="282"/>
      <c r="AQ60" s="271">
        <v>1</v>
      </c>
      <c r="AR60" s="283">
        <f t="shared" ref="AR60:AR79" si="47">IF(AQ60="","",AO60*AQ60)</f>
        <v>0</v>
      </c>
      <c r="AS60" s="284"/>
      <c r="AV60" s="267"/>
      <c r="AW60" s="268"/>
      <c r="AX60" s="269">
        <v>0</v>
      </c>
      <c r="AY60" s="282"/>
      <c r="AZ60" s="271">
        <v>1</v>
      </c>
      <c r="BA60" s="283">
        <f t="shared" ref="BA60:BA79" si="48">IF(AZ60="","",AX60*AZ60)</f>
        <v>0</v>
      </c>
      <c r="BB60" s="284"/>
      <c r="BE60" s="267"/>
      <c r="BF60" s="268"/>
      <c r="BG60" s="269">
        <v>0</v>
      </c>
      <c r="BH60" s="282"/>
      <c r="BI60" s="271">
        <v>1</v>
      </c>
      <c r="BJ60" s="283">
        <f t="shared" ref="BJ60:BJ79" si="49">IF(BI60="","",BG60*BI60)</f>
        <v>0</v>
      </c>
      <c r="BK60" s="284"/>
      <c r="BN60" s="267"/>
      <c r="BO60" s="268"/>
      <c r="BP60" s="269">
        <v>0</v>
      </c>
      <c r="BQ60" s="282"/>
      <c r="BR60" s="271">
        <v>1</v>
      </c>
      <c r="BS60" s="283">
        <f t="shared" ref="BS60:BS79" si="50">IF(BR60="","",BP60*BR60)</f>
        <v>0</v>
      </c>
      <c r="BT60" s="284"/>
      <c r="BW60" s="267"/>
      <c r="BX60" s="268"/>
      <c r="BY60" s="269">
        <v>0</v>
      </c>
      <c r="BZ60" s="282"/>
      <c r="CA60" s="271">
        <v>1</v>
      </c>
      <c r="CB60" s="283">
        <f t="shared" ref="CB60:CB79" si="51">IF(CA60="","",BY60*CA60)</f>
        <v>0</v>
      </c>
      <c r="CC60" s="284"/>
      <c r="CF60" s="267"/>
      <c r="CG60" s="268"/>
      <c r="CH60" s="269">
        <v>0</v>
      </c>
      <c r="CI60" s="282"/>
      <c r="CJ60" s="271">
        <v>1</v>
      </c>
      <c r="CK60" s="283">
        <f t="shared" ref="CK60:CK79" si="52">IF(CJ60="","",CH60*CJ60)</f>
        <v>0</v>
      </c>
      <c r="CL60" s="284"/>
      <c r="CO60" s="267"/>
      <c r="CP60" s="268"/>
      <c r="CQ60" s="269">
        <v>0</v>
      </c>
      <c r="CR60" s="282"/>
      <c r="CS60" s="271">
        <v>1</v>
      </c>
      <c r="CT60" s="283">
        <f t="shared" ref="CT60:CT79" si="53">IF(CS60="","",CQ60*CS60)</f>
        <v>0</v>
      </c>
      <c r="CU60" s="284"/>
      <c r="CX60" s="267"/>
      <c r="CY60" s="268"/>
      <c r="CZ60" s="269">
        <v>0</v>
      </c>
      <c r="DA60" s="282"/>
      <c r="DB60" s="271">
        <v>1</v>
      </c>
      <c r="DC60" s="283">
        <f t="shared" ref="DC60:DC79" si="54">IF(DB60="","",CZ60*DB60)</f>
        <v>0</v>
      </c>
      <c r="DD60" s="284"/>
      <c r="DG60" s="267"/>
      <c r="DH60" s="268"/>
      <c r="DI60" s="269">
        <v>0</v>
      </c>
      <c r="DJ60" s="282"/>
      <c r="DK60" s="271">
        <v>1</v>
      </c>
      <c r="DL60" s="283">
        <f t="shared" ref="DL60:DL79" si="55">IF(DK60="","",DI60*DK60)</f>
        <v>0</v>
      </c>
      <c r="DM60" s="284"/>
      <c r="DP60" s="267"/>
      <c r="DQ60" s="268"/>
      <c r="DR60" s="269">
        <v>0</v>
      </c>
      <c r="DS60" s="282"/>
      <c r="DT60" s="271">
        <v>1</v>
      </c>
      <c r="DU60" s="283">
        <f t="shared" ref="DU60:DU79" si="56">IF(DT60="","",DR60*DT60)</f>
        <v>0</v>
      </c>
      <c r="DV60" s="284"/>
      <c r="DY60" s="267"/>
      <c r="DZ60" s="268"/>
      <c r="EA60" s="269">
        <v>0</v>
      </c>
      <c r="EB60" s="282"/>
      <c r="EC60" s="271">
        <v>1</v>
      </c>
      <c r="ED60" s="283">
        <f t="shared" ref="ED60:ED79" si="57">IF(EC60="","",EA60*EC60)</f>
        <v>0</v>
      </c>
      <c r="EE60" s="284"/>
    </row>
    <row r="61" spans="1:135" x14ac:dyDescent="0.35">
      <c r="A61" s="86"/>
      <c r="B61" s="96">
        <v>2</v>
      </c>
      <c r="C61" s="586"/>
      <c r="D61" s="587"/>
      <c r="E61" s="587"/>
      <c r="F61" s="587"/>
      <c r="G61" s="587"/>
      <c r="H61" s="594"/>
      <c r="I61" s="137">
        <v>0</v>
      </c>
      <c r="J61" s="138">
        <v>0</v>
      </c>
      <c r="K61" s="100">
        <f t="shared" si="44"/>
        <v>0</v>
      </c>
      <c r="L61" s="89"/>
      <c r="M61" s="56"/>
      <c r="Z61" s="258">
        <f t="shared" ref="Z61:Z79" si="58">K61</f>
        <v>0</v>
      </c>
      <c r="AA61" s="258">
        <f t="shared" si="45"/>
        <v>0</v>
      </c>
      <c r="AB61" s="258">
        <f t="shared" ref="AB61:AB79" si="59">Z61-AA61</f>
        <v>0</v>
      </c>
      <c r="AD61" s="267"/>
      <c r="AE61" s="268"/>
      <c r="AF61" s="269">
        <v>0</v>
      </c>
      <c r="AG61" s="282"/>
      <c r="AH61" s="271">
        <v>1</v>
      </c>
      <c r="AI61" s="283">
        <f t="shared" si="46"/>
        <v>0</v>
      </c>
      <c r="AJ61" s="284"/>
      <c r="AM61" s="267"/>
      <c r="AN61" s="268"/>
      <c r="AO61" s="269">
        <v>0</v>
      </c>
      <c r="AP61" s="282"/>
      <c r="AQ61" s="271">
        <v>1</v>
      </c>
      <c r="AR61" s="283">
        <f t="shared" si="47"/>
        <v>0</v>
      </c>
      <c r="AS61" s="284"/>
      <c r="AV61" s="267"/>
      <c r="AW61" s="268"/>
      <c r="AX61" s="269">
        <v>0</v>
      </c>
      <c r="AY61" s="282"/>
      <c r="AZ61" s="271">
        <v>1</v>
      </c>
      <c r="BA61" s="283">
        <f t="shared" si="48"/>
        <v>0</v>
      </c>
      <c r="BB61" s="284"/>
      <c r="BE61" s="267"/>
      <c r="BF61" s="268"/>
      <c r="BG61" s="269">
        <v>0</v>
      </c>
      <c r="BH61" s="282"/>
      <c r="BI61" s="271">
        <v>1</v>
      </c>
      <c r="BJ61" s="283">
        <f t="shared" si="49"/>
        <v>0</v>
      </c>
      <c r="BK61" s="284"/>
      <c r="BN61" s="267"/>
      <c r="BO61" s="268"/>
      <c r="BP61" s="269">
        <v>0</v>
      </c>
      <c r="BQ61" s="282"/>
      <c r="BR61" s="271">
        <v>1</v>
      </c>
      <c r="BS61" s="283">
        <f t="shared" si="50"/>
        <v>0</v>
      </c>
      <c r="BT61" s="284"/>
      <c r="BW61" s="267"/>
      <c r="BX61" s="268"/>
      <c r="BY61" s="269">
        <v>0</v>
      </c>
      <c r="BZ61" s="282"/>
      <c r="CA61" s="271">
        <v>1</v>
      </c>
      <c r="CB61" s="283">
        <f t="shared" si="51"/>
        <v>0</v>
      </c>
      <c r="CC61" s="284"/>
      <c r="CF61" s="267"/>
      <c r="CG61" s="268"/>
      <c r="CH61" s="269">
        <v>0</v>
      </c>
      <c r="CI61" s="282"/>
      <c r="CJ61" s="271">
        <v>1</v>
      </c>
      <c r="CK61" s="283">
        <f t="shared" si="52"/>
        <v>0</v>
      </c>
      <c r="CL61" s="284"/>
      <c r="CO61" s="267"/>
      <c r="CP61" s="268"/>
      <c r="CQ61" s="269">
        <v>0</v>
      </c>
      <c r="CR61" s="282"/>
      <c r="CS61" s="271">
        <v>1</v>
      </c>
      <c r="CT61" s="283">
        <f t="shared" si="53"/>
        <v>0</v>
      </c>
      <c r="CU61" s="284"/>
      <c r="CX61" s="267"/>
      <c r="CY61" s="268"/>
      <c r="CZ61" s="269">
        <v>0</v>
      </c>
      <c r="DA61" s="282"/>
      <c r="DB61" s="271">
        <v>1</v>
      </c>
      <c r="DC61" s="283">
        <f t="shared" si="54"/>
        <v>0</v>
      </c>
      <c r="DD61" s="284"/>
      <c r="DG61" s="267"/>
      <c r="DH61" s="268"/>
      <c r="DI61" s="269">
        <v>0</v>
      </c>
      <c r="DJ61" s="282"/>
      <c r="DK61" s="271">
        <v>1</v>
      </c>
      <c r="DL61" s="283">
        <f t="shared" si="55"/>
        <v>0</v>
      </c>
      <c r="DM61" s="284"/>
      <c r="DP61" s="267"/>
      <c r="DQ61" s="268"/>
      <c r="DR61" s="269">
        <v>0</v>
      </c>
      <c r="DS61" s="282"/>
      <c r="DT61" s="271">
        <v>1</v>
      </c>
      <c r="DU61" s="283">
        <f t="shared" si="56"/>
        <v>0</v>
      </c>
      <c r="DV61" s="284"/>
      <c r="DY61" s="267"/>
      <c r="DZ61" s="268"/>
      <c r="EA61" s="269">
        <v>0</v>
      </c>
      <c r="EB61" s="282"/>
      <c r="EC61" s="271">
        <v>1</v>
      </c>
      <c r="ED61" s="283">
        <f t="shared" si="57"/>
        <v>0</v>
      </c>
      <c r="EE61" s="284"/>
    </row>
    <row r="62" spans="1:135" x14ac:dyDescent="0.35">
      <c r="A62" s="86"/>
      <c r="B62" s="96">
        <v>3</v>
      </c>
      <c r="C62" s="586"/>
      <c r="D62" s="587"/>
      <c r="E62" s="587"/>
      <c r="F62" s="587"/>
      <c r="G62" s="587"/>
      <c r="H62" s="594"/>
      <c r="I62" s="137">
        <v>0</v>
      </c>
      <c r="J62" s="138">
        <v>0</v>
      </c>
      <c r="K62" s="100">
        <f t="shared" si="44"/>
        <v>0</v>
      </c>
      <c r="L62" s="89"/>
      <c r="M62" s="56"/>
      <c r="Z62" s="258">
        <f t="shared" si="58"/>
        <v>0</v>
      </c>
      <c r="AA62" s="258">
        <f t="shared" si="45"/>
        <v>0</v>
      </c>
      <c r="AB62" s="258">
        <f t="shared" si="59"/>
        <v>0</v>
      </c>
      <c r="AD62" s="267"/>
      <c r="AE62" s="268"/>
      <c r="AF62" s="269">
        <v>0</v>
      </c>
      <c r="AG62" s="282"/>
      <c r="AH62" s="271">
        <v>1</v>
      </c>
      <c r="AI62" s="283">
        <f t="shared" si="46"/>
        <v>0</v>
      </c>
      <c r="AJ62" s="284"/>
      <c r="AM62" s="267"/>
      <c r="AN62" s="268"/>
      <c r="AO62" s="269">
        <v>0</v>
      </c>
      <c r="AP62" s="282"/>
      <c r="AQ62" s="271">
        <v>1</v>
      </c>
      <c r="AR62" s="283">
        <f t="shared" si="47"/>
        <v>0</v>
      </c>
      <c r="AS62" s="284"/>
      <c r="AV62" s="267"/>
      <c r="AW62" s="268"/>
      <c r="AX62" s="269">
        <v>0</v>
      </c>
      <c r="AY62" s="282"/>
      <c r="AZ62" s="271">
        <v>1</v>
      </c>
      <c r="BA62" s="283">
        <f t="shared" si="48"/>
        <v>0</v>
      </c>
      <c r="BB62" s="284"/>
      <c r="BE62" s="267"/>
      <c r="BF62" s="268"/>
      <c r="BG62" s="269">
        <v>0</v>
      </c>
      <c r="BH62" s="282"/>
      <c r="BI62" s="271">
        <v>1</v>
      </c>
      <c r="BJ62" s="283">
        <f t="shared" si="49"/>
        <v>0</v>
      </c>
      <c r="BK62" s="284"/>
      <c r="BN62" s="267"/>
      <c r="BO62" s="268"/>
      <c r="BP62" s="269">
        <v>0</v>
      </c>
      <c r="BQ62" s="282"/>
      <c r="BR62" s="271">
        <v>1</v>
      </c>
      <c r="BS62" s="283">
        <f t="shared" si="50"/>
        <v>0</v>
      </c>
      <c r="BT62" s="284"/>
      <c r="BW62" s="267"/>
      <c r="BX62" s="268"/>
      <c r="BY62" s="269">
        <v>0</v>
      </c>
      <c r="BZ62" s="282"/>
      <c r="CA62" s="271">
        <v>1</v>
      </c>
      <c r="CB62" s="283">
        <f t="shared" si="51"/>
        <v>0</v>
      </c>
      <c r="CC62" s="284"/>
      <c r="CF62" s="267"/>
      <c r="CG62" s="268"/>
      <c r="CH62" s="269">
        <v>0</v>
      </c>
      <c r="CI62" s="282"/>
      <c r="CJ62" s="271">
        <v>1</v>
      </c>
      <c r="CK62" s="283">
        <f t="shared" si="52"/>
        <v>0</v>
      </c>
      <c r="CL62" s="284"/>
      <c r="CO62" s="267"/>
      <c r="CP62" s="268"/>
      <c r="CQ62" s="269">
        <v>0</v>
      </c>
      <c r="CR62" s="282"/>
      <c r="CS62" s="271">
        <v>1</v>
      </c>
      <c r="CT62" s="283">
        <f t="shared" si="53"/>
        <v>0</v>
      </c>
      <c r="CU62" s="284"/>
      <c r="CX62" s="267"/>
      <c r="CY62" s="268"/>
      <c r="CZ62" s="269">
        <v>0</v>
      </c>
      <c r="DA62" s="282"/>
      <c r="DB62" s="271">
        <v>1</v>
      </c>
      <c r="DC62" s="283">
        <f t="shared" si="54"/>
        <v>0</v>
      </c>
      <c r="DD62" s="284"/>
      <c r="DG62" s="267"/>
      <c r="DH62" s="268"/>
      <c r="DI62" s="269">
        <v>0</v>
      </c>
      <c r="DJ62" s="282"/>
      <c r="DK62" s="271">
        <v>1</v>
      </c>
      <c r="DL62" s="283">
        <f t="shared" si="55"/>
        <v>0</v>
      </c>
      <c r="DM62" s="284"/>
      <c r="DP62" s="267"/>
      <c r="DQ62" s="268"/>
      <c r="DR62" s="269">
        <v>0</v>
      </c>
      <c r="DS62" s="282"/>
      <c r="DT62" s="271">
        <v>1</v>
      </c>
      <c r="DU62" s="283">
        <f t="shared" si="56"/>
        <v>0</v>
      </c>
      <c r="DV62" s="284"/>
      <c r="DY62" s="267"/>
      <c r="DZ62" s="268"/>
      <c r="EA62" s="269">
        <v>0</v>
      </c>
      <c r="EB62" s="282"/>
      <c r="EC62" s="271">
        <v>1</v>
      </c>
      <c r="ED62" s="283">
        <f t="shared" si="57"/>
        <v>0</v>
      </c>
      <c r="EE62" s="284"/>
    </row>
    <row r="63" spans="1:135" x14ac:dyDescent="0.35">
      <c r="A63" s="86"/>
      <c r="B63" s="96">
        <v>4</v>
      </c>
      <c r="C63" s="586"/>
      <c r="D63" s="587"/>
      <c r="E63" s="587"/>
      <c r="F63" s="587"/>
      <c r="G63" s="587"/>
      <c r="H63" s="594"/>
      <c r="I63" s="137">
        <v>0</v>
      </c>
      <c r="J63" s="138">
        <v>0</v>
      </c>
      <c r="K63" s="100">
        <f t="shared" si="44"/>
        <v>0</v>
      </c>
      <c r="L63" s="89"/>
      <c r="M63" s="56"/>
      <c r="Z63" s="258">
        <f t="shared" si="58"/>
        <v>0</v>
      </c>
      <c r="AA63" s="258">
        <f t="shared" si="45"/>
        <v>0</v>
      </c>
      <c r="AB63" s="258">
        <f t="shared" si="59"/>
        <v>0</v>
      </c>
      <c r="AD63" s="267"/>
      <c r="AE63" s="268"/>
      <c r="AF63" s="269">
        <v>0</v>
      </c>
      <c r="AG63" s="282"/>
      <c r="AH63" s="271">
        <v>1</v>
      </c>
      <c r="AI63" s="283">
        <f t="shared" si="46"/>
        <v>0</v>
      </c>
      <c r="AJ63" s="284"/>
      <c r="AM63" s="267"/>
      <c r="AN63" s="268"/>
      <c r="AO63" s="269">
        <v>0</v>
      </c>
      <c r="AP63" s="282"/>
      <c r="AQ63" s="271">
        <v>1</v>
      </c>
      <c r="AR63" s="283">
        <f t="shared" si="47"/>
        <v>0</v>
      </c>
      <c r="AS63" s="284"/>
      <c r="AV63" s="267"/>
      <c r="AW63" s="268"/>
      <c r="AX63" s="269">
        <v>0</v>
      </c>
      <c r="AY63" s="282"/>
      <c r="AZ63" s="271">
        <v>1</v>
      </c>
      <c r="BA63" s="283">
        <f t="shared" si="48"/>
        <v>0</v>
      </c>
      <c r="BB63" s="284"/>
      <c r="BE63" s="267"/>
      <c r="BF63" s="268"/>
      <c r="BG63" s="269">
        <v>0</v>
      </c>
      <c r="BH63" s="282"/>
      <c r="BI63" s="271">
        <v>1</v>
      </c>
      <c r="BJ63" s="283">
        <f t="shared" si="49"/>
        <v>0</v>
      </c>
      <c r="BK63" s="284"/>
      <c r="BN63" s="267"/>
      <c r="BO63" s="268"/>
      <c r="BP63" s="269">
        <v>0</v>
      </c>
      <c r="BQ63" s="282"/>
      <c r="BR63" s="271">
        <v>1</v>
      </c>
      <c r="BS63" s="283">
        <f t="shared" si="50"/>
        <v>0</v>
      </c>
      <c r="BT63" s="284"/>
      <c r="BW63" s="267"/>
      <c r="BX63" s="268"/>
      <c r="BY63" s="269">
        <v>0</v>
      </c>
      <c r="BZ63" s="282"/>
      <c r="CA63" s="271">
        <v>1</v>
      </c>
      <c r="CB63" s="283">
        <f t="shared" si="51"/>
        <v>0</v>
      </c>
      <c r="CC63" s="284"/>
      <c r="CF63" s="267"/>
      <c r="CG63" s="268"/>
      <c r="CH63" s="269">
        <v>0</v>
      </c>
      <c r="CI63" s="282"/>
      <c r="CJ63" s="271">
        <v>1</v>
      </c>
      <c r="CK63" s="283">
        <f t="shared" si="52"/>
        <v>0</v>
      </c>
      <c r="CL63" s="284"/>
      <c r="CO63" s="267"/>
      <c r="CP63" s="268"/>
      <c r="CQ63" s="269">
        <v>0</v>
      </c>
      <c r="CR63" s="282"/>
      <c r="CS63" s="271">
        <v>1</v>
      </c>
      <c r="CT63" s="283">
        <f t="shared" si="53"/>
        <v>0</v>
      </c>
      <c r="CU63" s="284"/>
      <c r="CX63" s="267"/>
      <c r="CY63" s="268"/>
      <c r="CZ63" s="269">
        <v>0</v>
      </c>
      <c r="DA63" s="282"/>
      <c r="DB63" s="271">
        <v>1</v>
      </c>
      <c r="DC63" s="283">
        <f t="shared" si="54"/>
        <v>0</v>
      </c>
      <c r="DD63" s="284"/>
      <c r="DG63" s="267"/>
      <c r="DH63" s="268"/>
      <c r="DI63" s="269">
        <v>0</v>
      </c>
      <c r="DJ63" s="282"/>
      <c r="DK63" s="271">
        <v>1</v>
      </c>
      <c r="DL63" s="283">
        <f t="shared" si="55"/>
        <v>0</v>
      </c>
      <c r="DM63" s="284"/>
      <c r="DP63" s="267"/>
      <c r="DQ63" s="268"/>
      <c r="DR63" s="269">
        <v>0</v>
      </c>
      <c r="DS63" s="282"/>
      <c r="DT63" s="271">
        <v>1</v>
      </c>
      <c r="DU63" s="283">
        <f t="shared" si="56"/>
        <v>0</v>
      </c>
      <c r="DV63" s="284"/>
      <c r="DY63" s="267"/>
      <c r="DZ63" s="268"/>
      <c r="EA63" s="269">
        <v>0</v>
      </c>
      <c r="EB63" s="282"/>
      <c r="EC63" s="271">
        <v>1</v>
      </c>
      <c r="ED63" s="283">
        <f t="shared" si="57"/>
        <v>0</v>
      </c>
      <c r="EE63" s="284"/>
    </row>
    <row r="64" spans="1:135" x14ac:dyDescent="0.35">
      <c r="A64" s="86"/>
      <c r="B64" s="96">
        <v>5</v>
      </c>
      <c r="C64" s="586"/>
      <c r="D64" s="587"/>
      <c r="E64" s="587"/>
      <c r="F64" s="587"/>
      <c r="G64" s="587"/>
      <c r="H64" s="594"/>
      <c r="I64" s="137">
        <v>0</v>
      </c>
      <c r="J64" s="138">
        <v>0</v>
      </c>
      <c r="K64" s="100">
        <f t="shared" si="44"/>
        <v>0</v>
      </c>
      <c r="L64" s="89"/>
      <c r="M64" s="56"/>
      <c r="Z64" s="258">
        <f t="shared" si="58"/>
        <v>0</v>
      </c>
      <c r="AA64" s="258">
        <f t="shared" si="45"/>
        <v>0</v>
      </c>
      <c r="AB64" s="258">
        <f t="shared" si="59"/>
        <v>0</v>
      </c>
      <c r="AD64" s="267"/>
      <c r="AE64" s="268"/>
      <c r="AF64" s="269">
        <v>0</v>
      </c>
      <c r="AG64" s="282"/>
      <c r="AH64" s="271">
        <v>1</v>
      </c>
      <c r="AI64" s="283">
        <f t="shared" si="46"/>
        <v>0</v>
      </c>
      <c r="AJ64" s="284"/>
      <c r="AM64" s="267"/>
      <c r="AN64" s="268"/>
      <c r="AO64" s="269">
        <v>0</v>
      </c>
      <c r="AP64" s="282"/>
      <c r="AQ64" s="271">
        <v>1</v>
      </c>
      <c r="AR64" s="283">
        <f t="shared" si="47"/>
        <v>0</v>
      </c>
      <c r="AS64" s="284"/>
      <c r="AV64" s="267"/>
      <c r="AW64" s="268"/>
      <c r="AX64" s="269">
        <v>0</v>
      </c>
      <c r="AY64" s="282"/>
      <c r="AZ64" s="271">
        <v>1</v>
      </c>
      <c r="BA64" s="283">
        <f t="shared" si="48"/>
        <v>0</v>
      </c>
      <c r="BB64" s="284"/>
      <c r="BE64" s="267"/>
      <c r="BF64" s="268"/>
      <c r="BG64" s="269">
        <v>0</v>
      </c>
      <c r="BH64" s="282"/>
      <c r="BI64" s="271">
        <v>1</v>
      </c>
      <c r="BJ64" s="283">
        <f t="shared" si="49"/>
        <v>0</v>
      </c>
      <c r="BK64" s="284"/>
      <c r="BN64" s="267"/>
      <c r="BO64" s="268"/>
      <c r="BP64" s="269">
        <v>0</v>
      </c>
      <c r="BQ64" s="282"/>
      <c r="BR64" s="271">
        <v>1</v>
      </c>
      <c r="BS64" s="283">
        <f t="shared" si="50"/>
        <v>0</v>
      </c>
      <c r="BT64" s="284"/>
      <c r="BW64" s="267"/>
      <c r="BX64" s="268"/>
      <c r="BY64" s="269">
        <v>0</v>
      </c>
      <c r="BZ64" s="282"/>
      <c r="CA64" s="271">
        <v>1</v>
      </c>
      <c r="CB64" s="283">
        <f t="shared" si="51"/>
        <v>0</v>
      </c>
      <c r="CC64" s="284"/>
      <c r="CF64" s="267"/>
      <c r="CG64" s="268"/>
      <c r="CH64" s="269">
        <v>0</v>
      </c>
      <c r="CI64" s="282"/>
      <c r="CJ64" s="271">
        <v>1</v>
      </c>
      <c r="CK64" s="283">
        <f t="shared" si="52"/>
        <v>0</v>
      </c>
      <c r="CL64" s="284"/>
      <c r="CO64" s="267"/>
      <c r="CP64" s="268"/>
      <c r="CQ64" s="269">
        <v>0</v>
      </c>
      <c r="CR64" s="282"/>
      <c r="CS64" s="271">
        <v>1</v>
      </c>
      <c r="CT64" s="283">
        <f t="shared" si="53"/>
        <v>0</v>
      </c>
      <c r="CU64" s="284"/>
      <c r="CX64" s="267"/>
      <c r="CY64" s="268"/>
      <c r="CZ64" s="269">
        <v>0</v>
      </c>
      <c r="DA64" s="282"/>
      <c r="DB64" s="271">
        <v>1</v>
      </c>
      <c r="DC64" s="283">
        <f t="shared" si="54"/>
        <v>0</v>
      </c>
      <c r="DD64" s="284"/>
      <c r="DG64" s="267"/>
      <c r="DH64" s="268"/>
      <c r="DI64" s="269">
        <v>0</v>
      </c>
      <c r="DJ64" s="282"/>
      <c r="DK64" s="271">
        <v>1</v>
      </c>
      <c r="DL64" s="283">
        <f t="shared" si="55"/>
        <v>0</v>
      </c>
      <c r="DM64" s="284"/>
      <c r="DP64" s="267"/>
      <c r="DQ64" s="268"/>
      <c r="DR64" s="269">
        <v>0</v>
      </c>
      <c r="DS64" s="282"/>
      <c r="DT64" s="271">
        <v>1</v>
      </c>
      <c r="DU64" s="283">
        <f t="shared" si="56"/>
        <v>0</v>
      </c>
      <c r="DV64" s="284"/>
      <c r="DY64" s="267"/>
      <c r="DZ64" s="268"/>
      <c r="EA64" s="269">
        <v>0</v>
      </c>
      <c r="EB64" s="282"/>
      <c r="EC64" s="271">
        <v>1</v>
      </c>
      <c r="ED64" s="283">
        <f t="shared" si="57"/>
        <v>0</v>
      </c>
      <c r="EE64" s="284"/>
    </row>
    <row r="65" spans="1:135" hidden="1" x14ac:dyDescent="0.35">
      <c r="A65" s="86"/>
      <c r="B65" s="96">
        <v>6</v>
      </c>
      <c r="C65" s="586"/>
      <c r="D65" s="587"/>
      <c r="E65" s="587"/>
      <c r="F65" s="587"/>
      <c r="G65" s="587"/>
      <c r="H65" s="594"/>
      <c r="I65" s="137">
        <v>0</v>
      </c>
      <c r="J65" s="138">
        <v>0</v>
      </c>
      <c r="K65" s="100">
        <f t="shared" si="44"/>
        <v>0</v>
      </c>
      <c r="L65" s="89"/>
      <c r="M65" s="56"/>
      <c r="Z65" s="258">
        <f t="shared" si="58"/>
        <v>0</v>
      </c>
      <c r="AA65" s="258">
        <f t="shared" si="45"/>
        <v>0</v>
      </c>
      <c r="AB65" s="258">
        <f t="shared" si="59"/>
        <v>0</v>
      </c>
      <c r="AD65" s="267"/>
      <c r="AE65" s="268"/>
      <c r="AF65" s="269">
        <v>0</v>
      </c>
      <c r="AG65" s="282"/>
      <c r="AH65" s="271">
        <v>1</v>
      </c>
      <c r="AI65" s="283">
        <f t="shared" si="46"/>
        <v>0</v>
      </c>
      <c r="AJ65" s="284"/>
      <c r="AM65" s="267"/>
      <c r="AN65" s="268"/>
      <c r="AO65" s="269">
        <v>0</v>
      </c>
      <c r="AP65" s="282"/>
      <c r="AQ65" s="271">
        <v>1</v>
      </c>
      <c r="AR65" s="283">
        <f t="shared" si="47"/>
        <v>0</v>
      </c>
      <c r="AS65" s="284"/>
      <c r="AV65" s="267"/>
      <c r="AW65" s="268"/>
      <c r="AX65" s="269">
        <v>0</v>
      </c>
      <c r="AY65" s="282"/>
      <c r="AZ65" s="271">
        <v>1</v>
      </c>
      <c r="BA65" s="283">
        <f t="shared" si="48"/>
        <v>0</v>
      </c>
      <c r="BB65" s="284"/>
      <c r="BE65" s="267"/>
      <c r="BF65" s="268"/>
      <c r="BG65" s="269">
        <v>0</v>
      </c>
      <c r="BH65" s="282"/>
      <c r="BI65" s="271">
        <v>1</v>
      </c>
      <c r="BJ65" s="283">
        <f t="shared" si="49"/>
        <v>0</v>
      </c>
      <c r="BK65" s="284"/>
      <c r="BN65" s="267"/>
      <c r="BO65" s="268"/>
      <c r="BP65" s="269">
        <v>0</v>
      </c>
      <c r="BQ65" s="282"/>
      <c r="BR65" s="271">
        <v>1</v>
      </c>
      <c r="BS65" s="283">
        <f t="shared" si="50"/>
        <v>0</v>
      </c>
      <c r="BT65" s="284"/>
      <c r="BW65" s="267"/>
      <c r="BX65" s="268"/>
      <c r="BY65" s="269">
        <v>0</v>
      </c>
      <c r="BZ65" s="282"/>
      <c r="CA65" s="271">
        <v>1</v>
      </c>
      <c r="CB65" s="283">
        <f t="shared" si="51"/>
        <v>0</v>
      </c>
      <c r="CC65" s="284"/>
      <c r="CF65" s="267"/>
      <c r="CG65" s="268"/>
      <c r="CH65" s="269">
        <v>0</v>
      </c>
      <c r="CI65" s="282"/>
      <c r="CJ65" s="271">
        <v>1</v>
      </c>
      <c r="CK65" s="283">
        <f t="shared" si="52"/>
        <v>0</v>
      </c>
      <c r="CL65" s="284"/>
      <c r="CO65" s="267"/>
      <c r="CP65" s="268"/>
      <c r="CQ65" s="269">
        <v>0</v>
      </c>
      <c r="CR65" s="282"/>
      <c r="CS65" s="271">
        <v>1</v>
      </c>
      <c r="CT65" s="283">
        <f t="shared" si="53"/>
        <v>0</v>
      </c>
      <c r="CU65" s="284"/>
      <c r="CX65" s="267"/>
      <c r="CY65" s="268"/>
      <c r="CZ65" s="269">
        <v>0</v>
      </c>
      <c r="DA65" s="282"/>
      <c r="DB65" s="271">
        <v>1</v>
      </c>
      <c r="DC65" s="283">
        <f t="shared" si="54"/>
        <v>0</v>
      </c>
      <c r="DD65" s="284"/>
      <c r="DG65" s="267"/>
      <c r="DH65" s="268"/>
      <c r="DI65" s="269">
        <v>0</v>
      </c>
      <c r="DJ65" s="282"/>
      <c r="DK65" s="271">
        <v>1</v>
      </c>
      <c r="DL65" s="283">
        <f t="shared" si="55"/>
        <v>0</v>
      </c>
      <c r="DM65" s="284"/>
      <c r="DP65" s="267"/>
      <c r="DQ65" s="268"/>
      <c r="DR65" s="269">
        <v>0</v>
      </c>
      <c r="DS65" s="282"/>
      <c r="DT65" s="271">
        <v>1</v>
      </c>
      <c r="DU65" s="283">
        <f t="shared" si="56"/>
        <v>0</v>
      </c>
      <c r="DV65" s="284"/>
      <c r="DY65" s="267"/>
      <c r="DZ65" s="268"/>
      <c r="EA65" s="269">
        <v>0</v>
      </c>
      <c r="EB65" s="282"/>
      <c r="EC65" s="271">
        <v>1</v>
      </c>
      <c r="ED65" s="283">
        <f t="shared" si="57"/>
        <v>0</v>
      </c>
      <c r="EE65" s="284"/>
    </row>
    <row r="66" spans="1:135" hidden="1" x14ac:dyDescent="0.35">
      <c r="A66" s="86"/>
      <c r="B66" s="96">
        <v>7</v>
      </c>
      <c r="C66" s="586"/>
      <c r="D66" s="587"/>
      <c r="E66" s="587"/>
      <c r="F66" s="587"/>
      <c r="G66" s="587"/>
      <c r="H66" s="594"/>
      <c r="I66" s="137">
        <v>0</v>
      </c>
      <c r="J66" s="138">
        <v>0</v>
      </c>
      <c r="K66" s="100">
        <f t="shared" si="44"/>
        <v>0</v>
      </c>
      <c r="L66" s="89"/>
      <c r="M66" s="56"/>
      <c r="Z66" s="258">
        <f t="shared" si="58"/>
        <v>0</v>
      </c>
      <c r="AA66" s="258">
        <f t="shared" si="45"/>
        <v>0</v>
      </c>
      <c r="AB66" s="258">
        <f t="shared" si="59"/>
        <v>0</v>
      </c>
      <c r="AD66" s="267"/>
      <c r="AE66" s="268"/>
      <c r="AF66" s="269">
        <v>0</v>
      </c>
      <c r="AG66" s="282"/>
      <c r="AH66" s="271">
        <v>1</v>
      </c>
      <c r="AI66" s="283">
        <f t="shared" si="46"/>
        <v>0</v>
      </c>
      <c r="AJ66" s="284"/>
      <c r="AM66" s="267"/>
      <c r="AN66" s="268"/>
      <c r="AO66" s="269">
        <v>0</v>
      </c>
      <c r="AP66" s="282"/>
      <c r="AQ66" s="271">
        <v>1</v>
      </c>
      <c r="AR66" s="283">
        <f t="shared" si="47"/>
        <v>0</v>
      </c>
      <c r="AS66" s="284"/>
      <c r="AV66" s="267"/>
      <c r="AW66" s="268"/>
      <c r="AX66" s="269">
        <v>0</v>
      </c>
      <c r="AY66" s="282"/>
      <c r="AZ66" s="271">
        <v>1</v>
      </c>
      <c r="BA66" s="283">
        <f t="shared" si="48"/>
        <v>0</v>
      </c>
      <c r="BB66" s="284"/>
      <c r="BE66" s="267"/>
      <c r="BF66" s="268"/>
      <c r="BG66" s="269">
        <v>0</v>
      </c>
      <c r="BH66" s="282"/>
      <c r="BI66" s="271">
        <v>1</v>
      </c>
      <c r="BJ66" s="283">
        <f t="shared" si="49"/>
        <v>0</v>
      </c>
      <c r="BK66" s="284"/>
      <c r="BN66" s="267"/>
      <c r="BO66" s="268"/>
      <c r="BP66" s="269">
        <v>0</v>
      </c>
      <c r="BQ66" s="282"/>
      <c r="BR66" s="271">
        <v>1</v>
      </c>
      <c r="BS66" s="283">
        <f t="shared" si="50"/>
        <v>0</v>
      </c>
      <c r="BT66" s="284"/>
      <c r="BW66" s="267"/>
      <c r="BX66" s="268"/>
      <c r="BY66" s="269">
        <v>0</v>
      </c>
      <c r="BZ66" s="282"/>
      <c r="CA66" s="271">
        <v>1</v>
      </c>
      <c r="CB66" s="283">
        <f t="shared" si="51"/>
        <v>0</v>
      </c>
      <c r="CC66" s="284"/>
      <c r="CF66" s="267"/>
      <c r="CG66" s="268"/>
      <c r="CH66" s="269">
        <v>0</v>
      </c>
      <c r="CI66" s="282"/>
      <c r="CJ66" s="271">
        <v>1</v>
      </c>
      <c r="CK66" s="283">
        <f t="shared" si="52"/>
        <v>0</v>
      </c>
      <c r="CL66" s="284"/>
      <c r="CO66" s="267"/>
      <c r="CP66" s="268"/>
      <c r="CQ66" s="269">
        <v>0</v>
      </c>
      <c r="CR66" s="282"/>
      <c r="CS66" s="271">
        <v>1</v>
      </c>
      <c r="CT66" s="283">
        <f t="shared" si="53"/>
        <v>0</v>
      </c>
      <c r="CU66" s="284"/>
      <c r="CX66" s="267"/>
      <c r="CY66" s="268"/>
      <c r="CZ66" s="269">
        <v>0</v>
      </c>
      <c r="DA66" s="282"/>
      <c r="DB66" s="271">
        <v>1</v>
      </c>
      <c r="DC66" s="283">
        <f t="shared" si="54"/>
        <v>0</v>
      </c>
      <c r="DD66" s="284"/>
      <c r="DG66" s="267"/>
      <c r="DH66" s="268"/>
      <c r="DI66" s="269">
        <v>0</v>
      </c>
      <c r="DJ66" s="282"/>
      <c r="DK66" s="271">
        <v>1</v>
      </c>
      <c r="DL66" s="283">
        <f t="shared" si="55"/>
        <v>0</v>
      </c>
      <c r="DM66" s="284"/>
      <c r="DP66" s="267"/>
      <c r="DQ66" s="268"/>
      <c r="DR66" s="269">
        <v>0</v>
      </c>
      <c r="DS66" s="282"/>
      <c r="DT66" s="271">
        <v>1</v>
      </c>
      <c r="DU66" s="283">
        <f t="shared" si="56"/>
        <v>0</v>
      </c>
      <c r="DV66" s="284"/>
      <c r="DY66" s="267"/>
      <c r="DZ66" s="268"/>
      <c r="EA66" s="269">
        <v>0</v>
      </c>
      <c r="EB66" s="282"/>
      <c r="EC66" s="271">
        <v>1</v>
      </c>
      <c r="ED66" s="283">
        <f t="shared" si="57"/>
        <v>0</v>
      </c>
      <c r="EE66" s="284"/>
    </row>
    <row r="67" spans="1:135" hidden="1" x14ac:dyDescent="0.35">
      <c r="A67" s="86"/>
      <c r="B67" s="96">
        <v>8</v>
      </c>
      <c r="C67" s="586"/>
      <c r="D67" s="587"/>
      <c r="E67" s="587"/>
      <c r="F67" s="587"/>
      <c r="G67" s="587"/>
      <c r="H67" s="594"/>
      <c r="I67" s="137">
        <v>0</v>
      </c>
      <c r="J67" s="138">
        <v>0</v>
      </c>
      <c r="K67" s="100">
        <f t="shared" si="44"/>
        <v>0</v>
      </c>
      <c r="L67" s="89"/>
      <c r="M67" s="56"/>
      <c r="Z67" s="258">
        <f t="shared" si="58"/>
        <v>0</v>
      </c>
      <c r="AA67" s="258">
        <f t="shared" si="45"/>
        <v>0</v>
      </c>
      <c r="AB67" s="258">
        <f t="shared" si="59"/>
        <v>0</v>
      </c>
      <c r="AD67" s="267"/>
      <c r="AE67" s="268"/>
      <c r="AF67" s="269">
        <v>0</v>
      </c>
      <c r="AG67" s="282"/>
      <c r="AH67" s="271">
        <v>1</v>
      </c>
      <c r="AI67" s="283">
        <f t="shared" si="46"/>
        <v>0</v>
      </c>
      <c r="AJ67" s="284"/>
      <c r="AM67" s="267"/>
      <c r="AN67" s="268"/>
      <c r="AO67" s="269">
        <v>0</v>
      </c>
      <c r="AP67" s="282"/>
      <c r="AQ67" s="271">
        <v>1</v>
      </c>
      <c r="AR67" s="283">
        <f t="shared" si="47"/>
        <v>0</v>
      </c>
      <c r="AS67" s="284"/>
      <c r="AV67" s="267"/>
      <c r="AW67" s="268"/>
      <c r="AX67" s="269">
        <v>0</v>
      </c>
      <c r="AY67" s="282"/>
      <c r="AZ67" s="271">
        <v>1</v>
      </c>
      <c r="BA67" s="283">
        <f t="shared" si="48"/>
        <v>0</v>
      </c>
      <c r="BB67" s="284"/>
      <c r="BE67" s="267"/>
      <c r="BF67" s="268"/>
      <c r="BG67" s="269">
        <v>0</v>
      </c>
      <c r="BH67" s="282"/>
      <c r="BI67" s="271">
        <v>1</v>
      </c>
      <c r="BJ67" s="283">
        <f t="shared" si="49"/>
        <v>0</v>
      </c>
      <c r="BK67" s="284"/>
      <c r="BN67" s="267"/>
      <c r="BO67" s="268"/>
      <c r="BP67" s="269">
        <v>0</v>
      </c>
      <c r="BQ67" s="282"/>
      <c r="BR67" s="271">
        <v>1</v>
      </c>
      <c r="BS67" s="283">
        <f t="shared" si="50"/>
        <v>0</v>
      </c>
      <c r="BT67" s="284"/>
      <c r="BW67" s="267"/>
      <c r="BX67" s="268"/>
      <c r="BY67" s="269">
        <v>0</v>
      </c>
      <c r="BZ67" s="282"/>
      <c r="CA67" s="271">
        <v>1</v>
      </c>
      <c r="CB67" s="283">
        <f t="shared" si="51"/>
        <v>0</v>
      </c>
      <c r="CC67" s="284"/>
      <c r="CF67" s="267"/>
      <c r="CG67" s="268"/>
      <c r="CH67" s="269">
        <v>0</v>
      </c>
      <c r="CI67" s="282"/>
      <c r="CJ67" s="271">
        <v>1</v>
      </c>
      <c r="CK67" s="283">
        <f t="shared" si="52"/>
        <v>0</v>
      </c>
      <c r="CL67" s="284"/>
      <c r="CO67" s="267"/>
      <c r="CP67" s="268"/>
      <c r="CQ67" s="269">
        <v>0</v>
      </c>
      <c r="CR67" s="282"/>
      <c r="CS67" s="271">
        <v>1</v>
      </c>
      <c r="CT67" s="283">
        <f t="shared" si="53"/>
        <v>0</v>
      </c>
      <c r="CU67" s="284"/>
      <c r="CX67" s="267"/>
      <c r="CY67" s="268"/>
      <c r="CZ67" s="269">
        <v>0</v>
      </c>
      <c r="DA67" s="282"/>
      <c r="DB67" s="271">
        <v>1</v>
      </c>
      <c r="DC67" s="283">
        <f t="shared" si="54"/>
        <v>0</v>
      </c>
      <c r="DD67" s="284"/>
      <c r="DG67" s="267"/>
      <c r="DH67" s="268"/>
      <c r="DI67" s="269">
        <v>0</v>
      </c>
      <c r="DJ67" s="282"/>
      <c r="DK67" s="271">
        <v>1</v>
      </c>
      <c r="DL67" s="283">
        <f t="shared" si="55"/>
        <v>0</v>
      </c>
      <c r="DM67" s="284"/>
      <c r="DP67" s="267"/>
      <c r="DQ67" s="268"/>
      <c r="DR67" s="269">
        <v>0</v>
      </c>
      <c r="DS67" s="282"/>
      <c r="DT67" s="271">
        <v>1</v>
      </c>
      <c r="DU67" s="283">
        <f t="shared" si="56"/>
        <v>0</v>
      </c>
      <c r="DV67" s="284"/>
      <c r="DY67" s="267"/>
      <c r="DZ67" s="268"/>
      <c r="EA67" s="269">
        <v>0</v>
      </c>
      <c r="EB67" s="282"/>
      <c r="EC67" s="271">
        <v>1</v>
      </c>
      <c r="ED67" s="283">
        <f t="shared" si="57"/>
        <v>0</v>
      </c>
      <c r="EE67" s="284"/>
    </row>
    <row r="68" spans="1:135" hidden="1" x14ac:dyDescent="0.35">
      <c r="A68" s="86"/>
      <c r="B68" s="96">
        <v>9</v>
      </c>
      <c r="C68" s="595"/>
      <c r="D68" s="598"/>
      <c r="E68" s="598"/>
      <c r="F68" s="598"/>
      <c r="G68" s="598"/>
      <c r="H68" s="596"/>
      <c r="I68" s="137">
        <v>0</v>
      </c>
      <c r="J68" s="138">
        <v>0</v>
      </c>
      <c r="K68" s="100">
        <f t="shared" ref="K68:K77" si="60">I68*J68</f>
        <v>0</v>
      </c>
      <c r="L68" s="89"/>
      <c r="M68" s="56"/>
      <c r="Z68" s="258">
        <f t="shared" si="58"/>
        <v>0</v>
      </c>
      <c r="AA68" s="258">
        <f t="shared" si="45"/>
        <v>0</v>
      </c>
      <c r="AB68" s="258">
        <f t="shared" si="59"/>
        <v>0</v>
      </c>
      <c r="AD68" s="267"/>
      <c r="AE68" s="268"/>
      <c r="AF68" s="269">
        <v>0</v>
      </c>
      <c r="AG68" s="282"/>
      <c r="AH68" s="271">
        <v>1</v>
      </c>
      <c r="AI68" s="283">
        <f t="shared" si="46"/>
        <v>0</v>
      </c>
      <c r="AJ68" s="284"/>
      <c r="AM68" s="267"/>
      <c r="AN68" s="268"/>
      <c r="AO68" s="269">
        <v>0</v>
      </c>
      <c r="AP68" s="282"/>
      <c r="AQ68" s="271">
        <v>1</v>
      </c>
      <c r="AR68" s="283">
        <f t="shared" si="47"/>
        <v>0</v>
      </c>
      <c r="AS68" s="284"/>
      <c r="AV68" s="267"/>
      <c r="AW68" s="268"/>
      <c r="AX68" s="269">
        <v>0</v>
      </c>
      <c r="AY68" s="282"/>
      <c r="AZ68" s="271">
        <v>1</v>
      </c>
      <c r="BA68" s="283">
        <f t="shared" si="48"/>
        <v>0</v>
      </c>
      <c r="BB68" s="284"/>
      <c r="BE68" s="267"/>
      <c r="BF68" s="268"/>
      <c r="BG68" s="269">
        <v>0</v>
      </c>
      <c r="BH68" s="282"/>
      <c r="BI68" s="271">
        <v>1</v>
      </c>
      <c r="BJ68" s="283">
        <f t="shared" si="49"/>
        <v>0</v>
      </c>
      <c r="BK68" s="284"/>
      <c r="BN68" s="267"/>
      <c r="BO68" s="268"/>
      <c r="BP68" s="269">
        <v>0</v>
      </c>
      <c r="BQ68" s="282"/>
      <c r="BR68" s="271">
        <v>1</v>
      </c>
      <c r="BS68" s="283">
        <f t="shared" si="50"/>
        <v>0</v>
      </c>
      <c r="BT68" s="284"/>
      <c r="BW68" s="267"/>
      <c r="BX68" s="268"/>
      <c r="BY68" s="269">
        <v>0</v>
      </c>
      <c r="BZ68" s="282"/>
      <c r="CA68" s="271">
        <v>1</v>
      </c>
      <c r="CB68" s="283">
        <f t="shared" si="51"/>
        <v>0</v>
      </c>
      <c r="CC68" s="284"/>
      <c r="CF68" s="267"/>
      <c r="CG68" s="268"/>
      <c r="CH68" s="269">
        <v>0</v>
      </c>
      <c r="CI68" s="282"/>
      <c r="CJ68" s="271">
        <v>1</v>
      </c>
      <c r="CK68" s="283">
        <f t="shared" si="52"/>
        <v>0</v>
      </c>
      <c r="CL68" s="284"/>
      <c r="CO68" s="267"/>
      <c r="CP68" s="268"/>
      <c r="CQ68" s="269">
        <v>0</v>
      </c>
      <c r="CR68" s="282"/>
      <c r="CS68" s="271">
        <v>1</v>
      </c>
      <c r="CT68" s="283">
        <f t="shared" si="53"/>
        <v>0</v>
      </c>
      <c r="CU68" s="284"/>
      <c r="CX68" s="267"/>
      <c r="CY68" s="268"/>
      <c r="CZ68" s="269">
        <v>0</v>
      </c>
      <c r="DA68" s="282"/>
      <c r="DB68" s="271">
        <v>1</v>
      </c>
      <c r="DC68" s="283">
        <f t="shared" si="54"/>
        <v>0</v>
      </c>
      <c r="DD68" s="284"/>
      <c r="DG68" s="267"/>
      <c r="DH68" s="268"/>
      <c r="DI68" s="269">
        <v>0</v>
      </c>
      <c r="DJ68" s="282"/>
      <c r="DK68" s="271">
        <v>1</v>
      </c>
      <c r="DL68" s="283">
        <f t="shared" si="55"/>
        <v>0</v>
      </c>
      <c r="DM68" s="284"/>
      <c r="DP68" s="267"/>
      <c r="DQ68" s="268"/>
      <c r="DR68" s="269">
        <v>0</v>
      </c>
      <c r="DS68" s="282"/>
      <c r="DT68" s="271">
        <v>1</v>
      </c>
      <c r="DU68" s="283">
        <f t="shared" si="56"/>
        <v>0</v>
      </c>
      <c r="DV68" s="284"/>
      <c r="DY68" s="267"/>
      <c r="DZ68" s="268"/>
      <c r="EA68" s="269">
        <v>0</v>
      </c>
      <c r="EB68" s="282"/>
      <c r="EC68" s="271">
        <v>1</v>
      </c>
      <c r="ED68" s="283">
        <f t="shared" si="57"/>
        <v>0</v>
      </c>
      <c r="EE68" s="284"/>
    </row>
    <row r="69" spans="1:135" hidden="1" x14ac:dyDescent="0.35">
      <c r="A69" s="86"/>
      <c r="B69" s="96">
        <v>10</v>
      </c>
      <c r="C69" s="586"/>
      <c r="D69" s="587"/>
      <c r="E69" s="587"/>
      <c r="F69" s="587"/>
      <c r="G69" s="587"/>
      <c r="H69" s="594"/>
      <c r="I69" s="137">
        <v>0</v>
      </c>
      <c r="J69" s="138">
        <v>0</v>
      </c>
      <c r="K69" s="100">
        <f t="shared" si="60"/>
        <v>0</v>
      </c>
      <c r="L69" s="89"/>
      <c r="M69" s="56"/>
      <c r="Z69" s="258">
        <f t="shared" si="58"/>
        <v>0</v>
      </c>
      <c r="AA69" s="258">
        <f t="shared" si="45"/>
        <v>0</v>
      </c>
      <c r="AB69" s="258">
        <f t="shared" si="59"/>
        <v>0</v>
      </c>
      <c r="AD69" s="267"/>
      <c r="AE69" s="268"/>
      <c r="AF69" s="269">
        <v>0</v>
      </c>
      <c r="AG69" s="282"/>
      <c r="AH69" s="271">
        <v>1</v>
      </c>
      <c r="AI69" s="283">
        <f t="shared" si="46"/>
        <v>0</v>
      </c>
      <c r="AJ69" s="284"/>
      <c r="AM69" s="267"/>
      <c r="AN69" s="268"/>
      <c r="AO69" s="269">
        <v>0</v>
      </c>
      <c r="AP69" s="282"/>
      <c r="AQ69" s="271">
        <v>1</v>
      </c>
      <c r="AR69" s="283">
        <f t="shared" si="47"/>
        <v>0</v>
      </c>
      <c r="AS69" s="284"/>
      <c r="AV69" s="267"/>
      <c r="AW69" s="268"/>
      <c r="AX69" s="269">
        <v>0</v>
      </c>
      <c r="AY69" s="282"/>
      <c r="AZ69" s="271">
        <v>1</v>
      </c>
      <c r="BA69" s="283">
        <f t="shared" si="48"/>
        <v>0</v>
      </c>
      <c r="BB69" s="284"/>
      <c r="BE69" s="267"/>
      <c r="BF69" s="268"/>
      <c r="BG69" s="269">
        <v>0</v>
      </c>
      <c r="BH69" s="282"/>
      <c r="BI69" s="271">
        <v>1</v>
      </c>
      <c r="BJ69" s="283">
        <f t="shared" si="49"/>
        <v>0</v>
      </c>
      <c r="BK69" s="284"/>
      <c r="BN69" s="267"/>
      <c r="BO69" s="268"/>
      <c r="BP69" s="269">
        <v>0</v>
      </c>
      <c r="BQ69" s="282"/>
      <c r="BR69" s="271">
        <v>1</v>
      </c>
      <c r="BS69" s="283">
        <f t="shared" si="50"/>
        <v>0</v>
      </c>
      <c r="BT69" s="284"/>
      <c r="BW69" s="267"/>
      <c r="BX69" s="268"/>
      <c r="BY69" s="269">
        <v>0</v>
      </c>
      <c r="BZ69" s="282"/>
      <c r="CA69" s="271">
        <v>1</v>
      </c>
      <c r="CB69" s="283">
        <f t="shared" si="51"/>
        <v>0</v>
      </c>
      <c r="CC69" s="284"/>
      <c r="CF69" s="267"/>
      <c r="CG69" s="268"/>
      <c r="CH69" s="269">
        <v>0</v>
      </c>
      <c r="CI69" s="282"/>
      <c r="CJ69" s="271">
        <v>1</v>
      </c>
      <c r="CK69" s="283">
        <f t="shared" si="52"/>
        <v>0</v>
      </c>
      <c r="CL69" s="284"/>
      <c r="CO69" s="267"/>
      <c r="CP69" s="268"/>
      <c r="CQ69" s="269">
        <v>0</v>
      </c>
      <c r="CR69" s="282"/>
      <c r="CS69" s="271">
        <v>1</v>
      </c>
      <c r="CT69" s="283">
        <f t="shared" si="53"/>
        <v>0</v>
      </c>
      <c r="CU69" s="284"/>
      <c r="CX69" s="267"/>
      <c r="CY69" s="268"/>
      <c r="CZ69" s="269">
        <v>0</v>
      </c>
      <c r="DA69" s="282"/>
      <c r="DB69" s="271">
        <v>1</v>
      </c>
      <c r="DC69" s="283">
        <f t="shared" si="54"/>
        <v>0</v>
      </c>
      <c r="DD69" s="284"/>
      <c r="DG69" s="267"/>
      <c r="DH69" s="268"/>
      <c r="DI69" s="269">
        <v>0</v>
      </c>
      <c r="DJ69" s="282"/>
      <c r="DK69" s="271">
        <v>1</v>
      </c>
      <c r="DL69" s="283">
        <f t="shared" si="55"/>
        <v>0</v>
      </c>
      <c r="DM69" s="284"/>
      <c r="DP69" s="267"/>
      <c r="DQ69" s="268"/>
      <c r="DR69" s="269">
        <v>0</v>
      </c>
      <c r="DS69" s="282"/>
      <c r="DT69" s="271">
        <v>1</v>
      </c>
      <c r="DU69" s="283">
        <f t="shared" si="56"/>
        <v>0</v>
      </c>
      <c r="DV69" s="284"/>
      <c r="DY69" s="267"/>
      <c r="DZ69" s="268"/>
      <c r="EA69" s="269">
        <v>0</v>
      </c>
      <c r="EB69" s="282"/>
      <c r="EC69" s="271">
        <v>1</v>
      </c>
      <c r="ED69" s="283">
        <f t="shared" si="57"/>
        <v>0</v>
      </c>
      <c r="EE69" s="284"/>
    </row>
    <row r="70" spans="1:135" hidden="1" x14ac:dyDescent="0.35">
      <c r="A70" s="86"/>
      <c r="B70" s="96">
        <v>11</v>
      </c>
      <c r="C70" s="586"/>
      <c r="D70" s="587"/>
      <c r="E70" s="587"/>
      <c r="F70" s="587"/>
      <c r="G70" s="587"/>
      <c r="H70" s="594"/>
      <c r="I70" s="137">
        <v>0</v>
      </c>
      <c r="J70" s="138">
        <v>0</v>
      </c>
      <c r="K70" s="100">
        <f t="shared" si="60"/>
        <v>0</v>
      </c>
      <c r="L70" s="89"/>
      <c r="M70" s="56"/>
      <c r="Z70" s="258">
        <f t="shared" si="58"/>
        <v>0</v>
      </c>
      <c r="AA70" s="258">
        <f t="shared" si="45"/>
        <v>0</v>
      </c>
      <c r="AB70" s="258">
        <f t="shared" si="59"/>
        <v>0</v>
      </c>
      <c r="AD70" s="267"/>
      <c r="AE70" s="268"/>
      <c r="AF70" s="269">
        <v>0</v>
      </c>
      <c r="AG70" s="282"/>
      <c r="AH70" s="271">
        <v>1</v>
      </c>
      <c r="AI70" s="283">
        <f t="shared" si="46"/>
        <v>0</v>
      </c>
      <c r="AJ70" s="284"/>
      <c r="AM70" s="267"/>
      <c r="AN70" s="268"/>
      <c r="AO70" s="269">
        <v>0</v>
      </c>
      <c r="AP70" s="282"/>
      <c r="AQ70" s="271">
        <v>1</v>
      </c>
      <c r="AR70" s="283">
        <f t="shared" si="47"/>
        <v>0</v>
      </c>
      <c r="AS70" s="284"/>
      <c r="AV70" s="267"/>
      <c r="AW70" s="268"/>
      <c r="AX70" s="269">
        <v>0</v>
      </c>
      <c r="AY70" s="282"/>
      <c r="AZ70" s="271">
        <v>1</v>
      </c>
      <c r="BA70" s="283">
        <f t="shared" si="48"/>
        <v>0</v>
      </c>
      <c r="BB70" s="284"/>
      <c r="BE70" s="267"/>
      <c r="BF70" s="268"/>
      <c r="BG70" s="269">
        <v>0</v>
      </c>
      <c r="BH70" s="282"/>
      <c r="BI70" s="271">
        <v>1</v>
      </c>
      <c r="BJ70" s="283">
        <f t="shared" si="49"/>
        <v>0</v>
      </c>
      <c r="BK70" s="284"/>
      <c r="BN70" s="267"/>
      <c r="BO70" s="268"/>
      <c r="BP70" s="269">
        <v>0</v>
      </c>
      <c r="BQ70" s="282"/>
      <c r="BR70" s="271">
        <v>1</v>
      </c>
      <c r="BS70" s="283">
        <f t="shared" si="50"/>
        <v>0</v>
      </c>
      <c r="BT70" s="284"/>
      <c r="BW70" s="267"/>
      <c r="BX70" s="268"/>
      <c r="BY70" s="269">
        <v>0</v>
      </c>
      <c r="BZ70" s="282"/>
      <c r="CA70" s="271">
        <v>1</v>
      </c>
      <c r="CB70" s="283">
        <f t="shared" si="51"/>
        <v>0</v>
      </c>
      <c r="CC70" s="284"/>
      <c r="CF70" s="267"/>
      <c r="CG70" s="268"/>
      <c r="CH70" s="269">
        <v>0</v>
      </c>
      <c r="CI70" s="282"/>
      <c r="CJ70" s="271">
        <v>1</v>
      </c>
      <c r="CK70" s="283">
        <f t="shared" si="52"/>
        <v>0</v>
      </c>
      <c r="CL70" s="284"/>
      <c r="CO70" s="267"/>
      <c r="CP70" s="268"/>
      <c r="CQ70" s="269">
        <v>0</v>
      </c>
      <c r="CR70" s="282"/>
      <c r="CS70" s="271">
        <v>1</v>
      </c>
      <c r="CT70" s="283">
        <f t="shared" si="53"/>
        <v>0</v>
      </c>
      <c r="CU70" s="284"/>
      <c r="CX70" s="267"/>
      <c r="CY70" s="268"/>
      <c r="CZ70" s="269">
        <v>0</v>
      </c>
      <c r="DA70" s="282"/>
      <c r="DB70" s="271">
        <v>1</v>
      </c>
      <c r="DC70" s="283">
        <f t="shared" si="54"/>
        <v>0</v>
      </c>
      <c r="DD70" s="284"/>
      <c r="DG70" s="267"/>
      <c r="DH70" s="268"/>
      <c r="DI70" s="269">
        <v>0</v>
      </c>
      <c r="DJ70" s="282"/>
      <c r="DK70" s="271">
        <v>1</v>
      </c>
      <c r="DL70" s="283">
        <f t="shared" si="55"/>
        <v>0</v>
      </c>
      <c r="DM70" s="284"/>
      <c r="DP70" s="267"/>
      <c r="DQ70" s="268"/>
      <c r="DR70" s="269">
        <v>0</v>
      </c>
      <c r="DS70" s="282"/>
      <c r="DT70" s="271">
        <v>1</v>
      </c>
      <c r="DU70" s="283">
        <f t="shared" si="56"/>
        <v>0</v>
      </c>
      <c r="DV70" s="284"/>
      <c r="DY70" s="267"/>
      <c r="DZ70" s="268"/>
      <c r="EA70" s="269">
        <v>0</v>
      </c>
      <c r="EB70" s="282"/>
      <c r="EC70" s="271">
        <v>1</v>
      </c>
      <c r="ED70" s="283">
        <f t="shared" si="57"/>
        <v>0</v>
      </c>
      <c r="EE70" s="284"/>
    </row>
    <row r="71" spans="1:135" hidden="1" x14ac:dyDescent="0.35">
      <c r="A71" s="86"/>
      <c r="B71" s="96">
        <v>12</v>
      </c>
      <c r="C71" s="586"/>
      <c r="D71" s="587"/>
      <c r="E71" s="587"/>
      <c r="F71" s="587"/>
      <c r="G71" s="587"/>
      <c r="H71" s="594"/>
      <c r="I71" s="137">
        <v>0</v>
      </c>
      <c r="J71" s="138">
        <v>0</v>
      </c>
      <c r="K71" s="100">
        <f t="shared" si="60"/>
        <v>0</v>
      </c>
      <c r="L71" s="89"/>
      <c r="M71" s="56"/>
      <c r="Z71" s="258">
        <f t="shared" si="58"/>
        <v>0</v>
      </c>
      <c r="AA71" s="258">
        <f t="shared" si="45"/>
        <v>0</v>
      </c>
      <c r="AB71" s="258">
        <f t="shared" si="59"/>
        <v>0</v>
      </c>
      <c r="AD71" s="267"/>
      <c r="AE71" s="268"/>
      <c r="AF71" s="269">
        <v>0</v>
      </c>
      <c r="AG71" s="282"/>
      <c r="AH71" s="271">
        <v>1</v>
      </c>
      <c r="AI71" s="283">
        <f t="shared" si="46"/>
        <v>0</v>
      </c>
      <c r="AJ71" s="284"/>
      <c r="AM71" s="267"/>
      <c r="AN71" s="268"/>
      <c r="AO71" s="269">
        <v>0</v>
      </c>
      <c r="AP71" s="282"/>
      <c r="AQ71" s="271">
        <v>1</v>
      </c>
      <c r="AR71" s="283">
        <f t="shared" si="47"/>
        <v>0</v>
      </c>
      <c r="AS71" s="284"/>
      <c r="AV71" s="267"/>
      <c r="AW71" s="268"/>
      <c r="AX71" s="269">
        <v>0</v>
      </c>
      <c r="AY71" s="282"/>
      <c r="AZ71" s="271">
        <v>1</v>
      </c>
      <c r="BA71" s="283">
        <f t="shared" si="48"/>
        <v>0</v>
      </c>
      <c r="BB71" s="284"/>
      <c r="BE71" s="267"/>
      <c r="BF71" s="268"/>
      <c r="BG71" s="269">
        <v>0</v>
      </c>
      <c r="BH71" s="282"/>
      <c r="BI71" s="271">
        <v>1</v>
      </c>
      <c r="BJ71" s="283">
        <f t="shared" si="49"/>
        <v>0</v>
      </c>
      <c r="BK71" s="284"/>
      <c r="BN71" s="267"/>
      <c r="BO71" s="268"/>
      <c r="BP71" s="269">
        <v>0</v>
      </c>
      <c r="BQ71" s="282"/>
      <c r="BR71" s="271">
        <v>1</v>
      </c>
      <c r="BS71" s="283">
        <f t="shared" si="50"/>
        <v>0</v>
      </c>
      <c r="BT71" s="284"/>
      <c r="BW71" s="267"/>
      <c r="BX71" s="268"/>
      <c r="BY71" s="269">
        <v>0</v>
      </c>
      <c r="BZ71" s="282"/>
      <c r="CA71" s="271">
        <v>1</v>
      </c>
      <c r="CB71" s="283">
        <f t="shared" si="51"/>
        <v>0</v>
      </c>
      <c r="CC71" s="284"/>
      <c r="CF71" s="267"/>
      <c r="CG71" s="268"/>
      <c r="CH71" s="269">
        <v>0</v>
      </c>
      <c r="CI71" s="282"/>
      <c r="CJ71" s="271">
        <v>1</v>
      </c>
      <c r="CK71" s="283">
        <f t="shared" si="52"/>
        <v>0</v>
      </c>
      <c r="CL71" s="284"/>
      <c r="CO71" s="267"/>
      <c r="CP71" s="268"/>
      <c r="CQ71" s="269">
        <v>0</v>
      </c>
      <c r="CR71" s="282"/>
      <c r="CS71" s="271">
        <v>1</v>
      </c>
      <c r="CT71" s="283">
        <f t="shared" si="53"/>
        <v>0</v>
      </c>
      <c r="CU71" s="284"/>
      <c r="CX71" s="267"/>
      <c r="CY71" s="268"/>
      <c r="CZ71" s="269">
        <v>0</v>
      </c>
      <c r="DA71" s="282"/>
      <c r="DB71" s="271">
        <v>1</v>
      </c>
      <c r="DC71" s="283">
        <f t="shared" si="54"/>
        <v>0</v>
      </c>
      <c r="DD71" s="284"/>
      <c r="DG71" s="267"/>
      <c r="DH71" s="268"/>
      <c r="DI71" s="269">
        <v>0</v>
      </c>
      <c r="DJ71" s="282"/>
      <c r="DK71" s="271">
        <v>1</v>
      </c>
      <c r="DL71" s="283">
        <f t="shared" si="55"/>
        <v>0</v>
      </c>
      <c r="DM71" s="284"/>
      <c r="DP71" s="267"/>
      <c r="DQ71" s="268"/>
      <c r="DR71" s="269">
        <v>0</v>
      </c>
      <c r="DS71" s="282"/>
      <c r="DT71" s="271">
        <v>1</v>
      </c>
      <c r="DU71" s="283">
        <f t="shared" si="56"/>
        <v>0</v>
      </c>
      <c r="DV71" s="284"/>
      <c r="DY71" s="267"/>
      <c r="DZ71" s="268"/>
      <c r="EA71" s="269">
        <v>0</v>
      </c>
      <c r="EB71" s="282"/>
      <c r="EC71" s="271">
        <v>1</v>
      </c>
      <c r="ED71" s="283">
        <f t="shared" si="57"/>
        <v>0</v>
      </c>
      <c r="EE71" s="284"/>
    </row>
    <row r="72" spans="1:135" hidden="1" x14ac:dyDescent="0.35">
      <c r="A72" s="86"/>
      <c r="B72" s="96">
        <v>13</v>
      </c>
      <c r="C72" s="586"/>
      <c r="D72" s="587"/>
      <c r="E72" s="587"/>
      <c r="F72" s="587"/>
      <c r="G72" s="587"/>
      <c r="H72" s="594"/>
      <c r="I72" s="137">
        <v>0</v>
      </c>
      <c r="J72" s="138">
        <v>0</v>
      </c>
      <c r="K72" s="100">
        <f t="shared" si="60"/>
        <v>0</v>
      </c>
      <c r="L72" s="89"/>
      <c r="M72" s="56"/>
      <c r="Z72" s="258">
        <f t="shared" si="58"/>
        <v>0</v>
      </c>
      <c r="AA72" s="258">
        <f t="shared" si="45"/>
        <v>0</v>
      </c>
      <c r="AB72" s="258">
        <f t="shared" si="59"/>
        <v>0</v>
      </c>
      <c r="AD72" s="267"/>
      <c r="AE72" s="268"/>
      <c r="AF72" s="269">
        <v>0</v>
      </c>
      <c r="AG72" s="282"/>
      <c r="AH72" s="271">
        <v>1</v>
      </c>
      <c r="AI72" s="283">
        <f t="shared" si="46"/>
        <v>0</v>
      </c>
      <c r="AJ72" s="284"/>
      <c r="AM72" s="267"/>
      <c r="AN72" s="268"/>
      <c r="AO72" s="269">
        <v>0</v>
      </c>
      <c r="AP72" s="282"/>
      <c r="AQ72" s="271">
        <v>1</v>
      </c>
      <c r="AR72" s="283">
        <f t="shared" si="47"/>
        <v>0</v>
      </c>
      <c r="AS72" s="284"/>
      <c r="AV72" s="267"/>
      <c r="AW72" s="268"/>
      <c r="AX72" s="269">
        <v>0</v>
      </c>
      <c r="AY72" s="282"/>
      <c r="AZ72" s="271">
        <v>1</v>
      </c>
      <c r="BA72" s="283">
        <f t="shared" si="48"/>
        <v>0</v>
      </c>
      <c r="BB72" s="284"/>
      <c r="BE72" s="267"/>
      <c r="BF72" s="268"/>
      <c r="BG72" s="269">
        <v>0</v>
      </c>
      <c r="BH72" s="282"/>
      <c r="BI72" s="271">
        <v>1</v>
      </c>
      <c r="BJ72" s="283">
        <f t="shared" si="49"/>
        <v>0</v>
      </c>
      <c r="BK72" s="284"/>
      <c r="BN72" s="267"/>
      <c r="BO72" s="268"/>
      <c r="BP72" s="269">
        <v>0</v>
      </c>
      <c r="BQ72" s="282"/>
      <c r="BR72" s="271">
        <v>1</v>
      </c>
      <c r="BS72" s="283">
        <f t="shared" si="50"/>
        <v>0</v>
      </c>
      <c r="BT72" s="284"/>
      <c r="BW72" s="267"/>
      <c r="BX72" s="268"/>
      <c r="BY72" s="269">
        <v>0</v>
      </c>
      <c r="BZ72" s="282"/>
      <c r="CA72" s="271">
        <v>1</v>
      </c>
      <c r="CB72" s="283">
        <f t="shared" si="51"/>
        <v>0</v>
      </c>
      <c r="CC72" s="284"/>
      <c r="CF72" s="267"/>
      <c r="CG72" s="268"/>
      <c r="CH72" s="269">
        <v>0</v>
      </c>
      <c r="CI72" s="282"/>
      <c r="CJ72" s="271">
        <v>1</v>
      </c>
      <c r="CK72" s="283">
        <f t="shared" si="52"/>
        <v>0</v>
      </c>
      <c r="CL72" s="284"/>
      <c r="CO72" s="267"/>
      <c r="CP72" s="268"/>
      <c r="CQ72" s="269">
        <v>0</v>
      </c>
      <c r="CR72" s="282"/>
      <c r="CS72" s="271">
        <v>1</v>
      </c>
      <c r="CT72" s="283">
        <f t="shared" si="53"/>
        <v>0</v>
      </c>
      <c r="CU72" s="284"/>
      <c r="CX72" s="267"/>
      <c r="CY72" s="268"/>
      <c r="CZ72" s="269">
        <v>0</v>
      </c>
      <c r="DA72" s="282"/>
      <c r="DB72" s="271">
        <v>1</v>
      </c>
      <c r="DC72" s="283">
        <f t="shared" si="54"/>
        <v>0</v>
      </c>
      <c r="DD72" s="284"/>
      <c r="DG72" s="267"/>
      <c r="DH72" s="268"/>
      <c r="DI72" s="269">
        <v>0</v>
      </c>
      <c r="DJ72" s="282"/>
      <c r="DK72" s="271">
        <v>1</v>
      </c>
      <c r="DL72" s="283">
        <f t="shared" si="55"/>
        <v>0</v>
      </c>
      <c r="DM72" s="284"/>
      <c r="DP72" s="267"/>
      <c r="DQ72" s="268"/>
      <c r="DR72" s="269">
        <v>0</v>
      </c>
      <c r="DS72" s="282"/>
      <c r="DT72" s="271">
        <v>1</v>
      </c>
      <c r="DU72" s="283">
        <f t="shared" si="56"/>
        <v>0</v>
      </c>
      <c r="DV72" s="284"/>
      <c r="DY72" s="267"/>
      <c r="DZ72" s="268"/>
      <c r="EA72" s="269">
        <v>0</v>
      </c>
      <c r="EB72" s="282"/>
      <c r="EC72" s="271">
        <v>1</v>
      </c>
      <c r="ED72" s="283">
        <f t="shared" si="57"/>
        <v>0</v>
      </c>
      <c r="EE72" s="284"/>
    </row>
    <row r="73" spans="1:135" hidden="1" x14ac:dyDescent="0.35">
      <c r="A73" s="86"/>
      <c r="B73" s="96">
        <v>14</v>
      </c>
      <c r="C73" s="586"/>
      <c r="D73" s="587"/>
      <c r="E73" s="587"/>
      <c r="F73" s="587"/>
      <c r="G73" s="587"/>
      <c r="H73" s="594"/>
      <c r="I73" s="137">
        <v>0</v>
      </c>
      <c r="J73" s="138">
        <v>0</v>
      </c>
      <c r="K73" s="100">
        <f t="shared" si="60"/>
        <v>0</v>
      </c>
      <c r="L73" s="89"/>
      <c r="M73" s="56"/>
      <c r="Z73" s="258">
        <f t="shared" si="58"/>
        <v>0</v>
      </c>
      <c r="AA73" s="258">
        <f t="shared" si="45"/>
        <v>0</v>
      </c>
      <c r="AB73" s="258">
        <f t="shared" si="59"/>
        <v>0</v>
      </c>
      <c r="AD73" s="267"/>
      <c r="AE73" s="268"/>
      <c r="AF73" s="269">
        <v>0</v>
      </c>
      <c r="AG73" s="282"/>
      <c r="AH73" s="271">
        <v>1</v>
      </c>
      <c r="AI73" s="283">
        <f t="shared" si="46"/>
        <v>0</v>
      </c>
      <c r="AJ73" s="284"/>
      <c r="AM73" s="267"/>
      <c r="AN73" s="268"/>
      <c r="AO73" s="269">
        <v>0</v>
      </c>
      <c r="AP73" s="282"/>
      <c r="AQ73" s="271">
        <v>1</v>
      </c>
      <c r="AR73" s="283">
        <f t="shared" si="47"/>
        <v>0</v>
      </c>
      <c r="AS73" s="284"/>
      <c r="AV73" s="267"/>
      <c r="AW73" s="268"/>
      <c r="AX73" s="269">
        <v>0</v>
      </c>
      <c r="AY73" s="282"/>
      <c r="AZ73" s="271">
        <v>1</v>
      </c>
      <c r="BA73" s="283">
        <f t="shared" si="48"/>
        <v>0</v>
      </c>
      <c r="BB73" s="284"/>
      <c r="BE73" s="267"/>
      <c r="BF73" s="268"/>
      <c r="BG73" s="269">
        <v>0</v>
      </c>
      <c r="BH73" s="282"/>
      <c r="BI73" s="271">
        <v>1</v>
      </c>
      <c r="BJ73" s="283">
        <f t="shared" si="49"/>
        <v>0</v>
      </c>
      <c r="BK73" s="284"/>
      <c r="BN73" s="267"/>
      <c r="BO73" s="268"/>
      <c r="BP73" s="269">
        <v>0</v>
      </c>
      <c r="BQ73" s="282"/>
      <c r="BR73" s="271">
        <v>1</v>
      </c>
      <c r="BS73" s="283">
        <f t="shared" si="50"/>
        <v>0</v>
      </c>
      <c r="BT73" s="284"/>
      <c r="BW73" s="267"/>
      <c r="BX73" s="268"/>
      <c r="BY73" s="269">
        <v>0</v>
      </c>
      <c r="BZ73" s="282"/>
      <c r="CA73" s="271">
        <v>1</v>
      </c>
      <c r="CB73" s="283">
        <f t="shared" si="51"/>
        <v>0</v>
      </c>
      <c r="CC73" s="284"/>
      <c r="CF73" s="267"/>
      <c r="CG73" s="268"/>
      <c r="CH73" s="269">
        <v>0</v>
      </c>
      <c r="CI73" s="282"/>
      <c r="CJ73" s="271">
        <v>1</v>
      </c>
      <c r="CK73" s="283">
        <f t="shared" si="52"/>
        <v>0</v>
      </c>
      <c r="CL73" s="284"/>
      <c r="CO73" s="267"/>
      <c r="CP73" s="268"/>
      <c r="CQ73" s="269">
        <v>0</v>
      </c>
      <c r="CR73" s="282"/>
      <c r="CS73" s="271">
        <v>1</v>
      </c>
      <c r="CT73" s="283">
        <f t="shared" si="53"/>
        <v>0</v>
      </c>
      <c r="CU73" s="284"/>
      <c r="CX73" s="267"/>
      <c r="CY73" s="268"/>
      <c r="CZ73" s="269">
        <v>0</v>
      </c>
      <c r="DA73" s="282"/>
      <c r="DB73" s="271">
        <v>1</v>
      </c>
      <c r="DC73" s="283">
        <f t="shared" si="54"/>
        <v>0</v>
      </c>
      <c r="DD73" s="284"/>
      <c r="DG73" s="267"/>
      <c r="DH73" s="268"/>
      <c r="DI73" s="269">
        <v>0</v>
      </c>
      <c r="DJ73" s="282"/>
      <c r="DK73" s="271">
        <v>1</v>
      </c>
      <c r="DL73" s="283">
        <f t="shared" si="55"/>
        <v>0</v>
      </c>
      <c r="DM73" s="284"/>
      <c r="DP73" s="267"/>
      <c r="DQ73" s="268"/>
      <c r="DR73" s="269">
        <v>0</v>
      </c>
      <c r="DS73" s="282"/>
      <c r="DT73" s="271">
        <v>1</v>
      </c>
      <c r="DU73" s="283">
        <f t="shared" si="56"/>
        <v>0</v>
      </c>
      <c r="DV73" s="284"/>
      <c r="DY73" s="267"/>
      <c r="DZ73" s="268"/>
      <c r="EA73" s="269">
        <v>0</v>
      </c>
      <c r="EB73" s="282"/>
      <c r="EC73" s="271">
        <v>1</v>
      </c>
      <c r="ED73" s="283">
        <f t="shared" si="57"/>
        <v>0</v>
      </c>
      <c r="EE73" s="284"/>
    </row>
    <row r="74" spans="1:135" hidden="1" x14ac:dyDescent="0.35">
      <c r="A74" s="86"/>
      <c r="B74" s="96">
        <v>15</v>
      </c>
      <c r="C74" s="586"/>
      <c r="D74" s="587"/>
      <c r="E74" s="587"/>
      <c r="F74" s="587"/>
      <c r="G74" s="587"/>
      <c r="H74" s="594"/>
      <c r="I74" s="137">
        <v>0</v>
      </c>
      <c r="J74" s="138">
        <v>0</v>
      </c>
      <c r="K74" s="100">
        <f t="shared" si="60"/>
        <v>0</v>
      </c>
      <c r="L74" s="89"/>
      <c r="M74" s="56"/>
      <c r="Z74" s="258">
        <f t="shared" si="58"/>
        <v>0</v>
      </c>
      <c r="AA74" s="258">
        <f t="shared" si="45"/>
        <v>0</v>
      </c>
      <c r="AB74" s="258">
        <f t="shared" si="59"/>
        <v>0</v>
      </c>
      <c r="AD74" s="267"/>
      <c r="AE74" s="268"/>
      <c r="AF74" s="269">
        <v>0</v>
      </c>
      <c r="AG74" s="282"/>
      <c r="AH74" s="271">
        <v>1</v>
      </c>
      <c r="AI74" s="283">
        <f t="shared" si="46"/>
        <v>0</v>
      </c>
      <c r="AJ74" s="284"/>
      <c r="AM74" s="267"/>
      <c r="AN74" s="268"/>
      <c r="AO74" s="269">
        <v>0</v>
      </c>
      <c r="AP74" s="282"/>
      <c r="AQ74" s="271">
        <v>1</v>
      </c>
      <c r="AR74" s="283">
        <f t="shared" si="47"/>
        <v>0</v>
      </c>
      <c r="AS74" s="284"/>
      <c r="AV74" s="267"/>
      <c r="AW74" s="268"/>
      <c r="AX74" s="269">
        <v>0</v>
      </c>
      <c r="AY74" s="282"/>
      <c r="AZ74" s="271">
        <v>1</v>
      </c>
      <c r="BA74" s="283">
        <f t="shared" si="48"/>
        <v>0</v>
      </c>
      <c r="BB74" s="284"/>
      <c r="BE74" s="267"/>
      <c r="BF74" s="268"/>
      <c r="BG74" s="269">
        <v>0</v>
      </c>
      <c r="BH74" s="282"/>
      <c r="BI74" s="271">
        <v>1</v>
      </c>
      <c r="BJ74" s="283">
        <f t="shared" si="49"/>
        <v>0</v>
      </c>
      <c r="BK74" s="284"/>
      <c r="BN74" s="267"/>
      <c r="BO74" s="268"/>
      <c r="BP74" s="269">
        <v>0</v>
      </c>
      <c r="BQ74" s="282"/>
      <c r="BR74" s="271">
        <v>1</v>
      </c>
      <c r="BS74" s="283">
        <f t="shared" si="50"/>
        <v>0</v>
      </c>
      <c r="BT74" s="284"/>
      <c r="BW74" s="267"/>
      <c r="BX74" s="268"/>
      <c r="BY74" s="269">
        <v>0</v>
      </c>
      <c r="BZ74" s="282"/>
      <c r="CA74" s="271">
        <v>1</v>
      </c>
      <c r="CB74" s="283">
        <f t="shared" si="51"/>
        <v>0</v>
      </c>
      <c r="CC74" s="284"/>
      <c r="CF74" s="267"/>
      <c r="CG74" s="268"/>
      <c r="CH74" s="269">
        <v>0</v>
      </c>
      <c r="CI74" s="282"/>
      <c r="CJ74" s="271">
        <v>1</v>
      </c>
      <c r="CK74" s="283">
        <f t="shared" si="52"/>
        <v>0</v>
      </c>
      <c r="CL74" s="284"/>
      <c r="CO74" s="267"/>
      <c r="CP74" s="268"/>
      <c r="CQ74" s="269">
        <v>0</v>
      </c>
      <c r="CR74" s="282"/>
      <c r="CS74" s="271">
        <v>1</v>
      </c>
      <c r="CT74" s="283">
        <f t="shared" si="53"/>
        <v>0</v>
      </c>
      <c r="CU74" s="284"/>
      <c r="CX74" s="267"/>
      <c r="CY74" s="268"/>
      <c r="CZ74" s="269">
        <v>0</v>
      </c>
      <c r="DA74" s="282"/>
      <c r="DB74" s="271">
        <v>1</v>
      </c>
      <c r="DC74" s="283">
        <f t="shared" si="54"/>
        <v>0</v>
      </c>
      <c r="DD74" s="284"/>
      <c r="DG74" s="267"/>
      <c r="DH74" s="268"/>
      <c r="DI74" s="269">
        <v>0</v>
      </c>
      <c r="DJ74" s="282"/>
      <c r="DK74" s="271">
        <v>1</v>
      </c>
      <c r="DL74" s="283">
        <f t="shared" si="55"/>
        <v>0</v>
      </c>
      <c r="DM74" s="284"/>
      <c r="DP74" s="267"/>
      <c r="DQ74" s="268"/>
      <c r="DR74" s="269">
        <v>0</v>
      </c>
      <c r="DS74" s="282"/>
      <c r="DT74" s="271">
        <v>1</v>
      </c>
      <c r="DU74" s="283">
        <f t="shared" si="56"/>
        <v>0</v>
      </c>
      <c r="DV74" s="284"/>
      <c r="DY74" s="267"/>
      <c r="DZ74" s="268"/>
      <c r="EA74" s="269">
        <v>0</v>
      </c>
      <c r="EB74" s="282"/>
      <c r="EC74" s="271">
        <v>1</v>
      </c>
      <c r="ED74" s="283">
        <f t="shared" si="57"/>
        <v>0</v>
      </c>
      <c r="EE74" s="284"/>
    </row>
    <row r="75" spans="1:135" hidden="1" x14ac:dyDescent="0.35">
      <c r="A75" s="86"/>
      <c r="B75" s="96">
        <v>16</v>
      </c>
      <c r="C75" s="586"/>
      <c r="D75" s="587"/>
      <c r="E75" s="587"/>
      <c r="F75" s="587"/>
      <c r="G75" s="587"/>
      <c r="H75" s="594"/>
      <c r="I75" s="137">
        <v>0</v>
      </c>
      <c r="J75" s="138">
        <v>0</v>
      </c>
      <c r="K75" s="100">
        <f t="shared" si="60"/>
        <v>0</v>
      </c>
      <c r="L75" s="89"/>
      <c r="M75" s="56"/>
      <c r="Z75" s="258">
        <f t="shared" si="58"/>
        <v>0</v>
      </c>
      <c r="AA75" s="258">
        <f t="shared" si="45"/>
        <v>0</v>
      </c>
      <c r="AB75" s="258">
        <f t="shared" si="59"/>
        <v>0</v>
      </c>
      <c r="AD75" s="267"/>
      <c r="AE75" s="268"/>
      <c r="AF75" s="269">
        <v>0</v>
      </c>
      <c r="AG75" s="282"/>
      <c r="AH75" s="271">
        <v>1</v>
      </c>
      <c r="AI75" s="283">
        <f t="shared" si="46"/>
        <v>0</v>
      </c>
      <c r="AJ75" s="284"/>
      <c r="AM75" s="267"/>
      <c r="AN75" s="268"/>
      <c r="AO75" s="269">
        <v>0</v>
      </c>
      <c r="AP75" s="282"/>
      <c r="AQ75" s="271">
        <v>1</v>
      </c>
      <c r="AR75" s="283">
        <f t="shared" si="47"/>
        <v>0</v>
      </c>
      <c r="AS75" s="284"/>
      <c r="AV75" s="267"/>
      <c r="AW75" s="268"/>
      <c r="AX75" s="269">
        <v>0</v>
      </c>
      <c r="AY75" s="282"/>
      <c r="AZ75" s="271">
        <v>1</v>
      </c>
      <c r="BA75" s="283">
        <f t="shared" si="48"/>
        <v>0</v>
      </c>
      <c r="BB75" s="284"/>
      <c r="BE75" s="267"/>
      <c r="BF75" s="268"/>
      <c r="BG75" s="269">
        <v>0</v>
      </c>
      <c r="BH75" s="282"/>
      <c r="BI75" s="271">
        <v>1</v>
      </c>
      <c r="BJ75" s="283">
        <f t="shared" si="49"/>
        <v>0</v>
      </c>
      <c r="BK75" s="284"/>
      <c r="BN75" s="267"/>
      <c r="BO75" s="268"/>
      <c r="BP75" s="269">
        <v>0</v>
      </c>
      <c r="BQ75" s="282"/>
      <c r="BR75" s="271">
        <v>1</v>
      </c>
      <c r="BS75" s="283">
        <f t="shared" si="50"/>
        <v>0</v>
      </c>
      <c r="BT75" s="284"/>
      <c r="BW75" s="267"/>
      <c r="BX75" s="268"/>
      <c r="BY75" s="269">
        <v>0</v>
      </c>
      <c r="BZ75" s="282"/>
      <c r="CA75" s="271">
        <v>1</v>
      </c>
      <c r="CB75" s="283">
        <f t="shared" si="51"/>
        <v>0</v>
      </c>
      <c r="CC75" s="284"/>
      <c r="CF75" s="267"/>
      <c r="CG75" s="268"/>
      <c r="CH75" s="269">
        <v>0</v>
      </c>
      <c r="CI75" s="282"/>
      <c r="CJ75" s="271">
        <v>1</v>
      </c>
      <c r="CK75" s="283">
        <f t="shared" si="52"/>
        <v>0</v>
      </c>
      <c r="CL75" s="284"/>
      <c r="CO75" s="267"/>
      <c r="CP75" s="268"/>
      <c r="CQ75" s="269">
        <v>0</v>
      </c>
      <c r="CR75" s="282"/>
      <c r="CS75" s="271">
        <v>1</v>
      </c>
      <c r="CT75" s="283">
        <f t="shared" si="53"/>
        <v>0</v>
      </c>
      <c r="CU75" s="284"/>
      <c r="CX75" s="267"/>
      <c r="CY75" s="268"/>
      <c r="CZ75" s="269">
        <v>0</v>
      </c>
      <c r="DA75" s="282"/>
      <c r="DB75" s="271">
        <v>1</v>
      </c>
      <c r="DC75" s="283">
        <f t="shared" si="54"/>
        <v>0</v>
      </c>
      <c r="DD75" s="284"/>
      <c r="DG75" s="267"/>
      <c r="DH75" s="268"/>
      <c r="DI75" s="269">
        <v>0</v>
      </c>
      <c r="DJ75" s="282"/>
      <c r="DK75" s="271">
        <v>1</v>
      </c>
      <c r="DL75" s="283">
        <f t="shared" si="55"/>
        <v>0</v>
      </c>
      <c r="DM75" s="284"/>
      <c r="DP75" s="267"/>
      <c r="DQ75" s="268"/>
      <c r="DR75" s="269">
        <v>0</v>
      </c>
      <c r="DS75" s="282"/>
      <c r="DT75" s="271">
        <v>1</v>
      </c>
      <c r="DU75" s="283">
        <f t="shared" si="56"/>
        <v>0</v>
      </c>
      <c r="DV75" s="284"/>
      <c r="DY75" s="267"/>
      <c r="DZ75" s="268"/>
      <c r="EA75" s="269">
        <v>0</v>
      </c>
      <c r="EB75" s="282"/>
      <c r="EC75" s="271">
        <v>1</v>
      </c>
      <c r="ED75" s="283">
        <f t="shared" si="57"/>
        <v>0</v>
      </c>
      <c r="EE75" s="284"/>
    </row>
    <row r="76" spans="1:135" hidden="1" x14ac:dyDescent="0.35">
      <c r="A76" s="86"/>
      <c r="B76" s="96">
        <v>17</v>
      </c>
      <c r="C76" s="586"/>
      <c r="D76" s="587"/>
      <c r="E76" s="587"/>
      <c r="F76" s="587"/>
      <c r="G76" s="587"/>
      <c r="H76" s="594"/>
      <c r="I76" s="137">
        <v>0</v>
      </c>
      <c r="J76" s="138">
        <v>0</v>
      </c>
      <c r="K76" s="100">
        <f t="shared" si="60"/>
        <v>0</v>
      </c>
      <c r="L76" s="89"/>
      <c r="M76" s="56"/>
      <c r="Z76" s="258">
        <f t="shared" si="58"/>
        <v>0</v>
      </c>
      <c r="AA76" s="258">
        <f t="shared" si="45"/>
        <v>0</v>
      </c>
      <c r="AB76" s="258">
        <f t="shared" si="59"/>
        <v>0</v>
      </c>
      <c r="AD76" s="267"/>
      <c r="AE76" s="268"/>
      <c r="AF76" s="269">
        <v>0</v>
      </c>
      <c r="AG76" s="282"/>
      <c r="AH76" s="271">
        <v>1</v>
      </c>
      <c r="AI76" s="283">
        <f t="shared" si="46"/>
        <v>0</v>
      </c>
      <c r="AJ76" s="284"/>
      <c r="AM76" s="267"/>
      <c r="AN76" s="268"/>
      <c r="AO76" s="269">
        <v>0</v>
      </c>
      <c r="AP76" s="282"/>
      <c r="AQ76" s="271">
        <v>1</v>
      </c>
      <c r="AR76" s="283">
        <f t="shared" si="47"/>
        <v>0</v>
      </c>
      <c r="AS76" s="284"/>
      <c r="AV76" s="267"/>
      <c r="AW76" s="268"/>
      <c r="AX76" s="269">
        <v>0</v>
      </c>
      <c r="AY76" s="282"/>
      <c r="AZ76" s="271">
        <v>1</v>
      </c>
      <c r="BA76" s="283">
        <f t="shared" si="48"/>
        <v>0</v>
      </c>
      <c r="BB76" s="284"/>
      <c r="BE76" s="267"/>
      <c r="BF76" s="268"/>
      <c r="BG76" s="269">
        <v>0</v>
      </c>
      <c r="BH76" s="282"/>
      <c r="BI76" s="271">
        <v>1</v>
      </c>
      <c r="BJ76" s="283">
        <f t="shared" si="49"/>
        <v>0</v>
      </c>
      <c r="BK76" s="284"/>
      <c r="BN76" s="267"/>
      <c r="BO76" s="268"/>
      <c r="BP76" s="269">
        <v>0</v>
      </c>
      <c r="BQ76" s="282"/>
      <c r="BR76" s="271">
        <v>1</v>
      </c>
      <c r="BS76" s="283">
        <f t="shared" si="50"/>
        <v>0</v>
      </c>
      <c r="BT76" s="284"/>
      <c r="BW76" s="267"/>
      <c r="BX76" s="268"/>
      <c r="BY76" s="269">
        <v>0</v>
      </c>
      <c r="BZ76" s="282"/>
      <c r="CA76" s="271">
        <v>1</v>
      </c>
      <c r="CB76" s="283">
        <f t="shared" si="51"/>
        <v>0</v>
      </c>
      <c r="CC76" s="284"/>
      <c r="CF76" s="267"/>
      <c r="CG76" s="268"/>
      <c r="CH76" s="269">
        <v>0</v>
      </c>
      <c r="CI76" s="282"/>
      <c r="CJ76" s="271">
        <v>1</v>
      </c>
      <c r="CK76" s="283">
        <f t="shared" si="52"/>
        <v>0</v>
      </c>
      <c r="CL76" s="284"/>
      <c r="CO76" s="267"/>
      <c r="CP76" s="268"/>
      <c r="CQ76" s="269">
        <v>0</v>
      </c>
      <c r="CR76" s="282"/>
      <c r="CS76" s="271">
        <v>1</v>
      </c>
      <c r="CT76" s="283">
        <f t="shared" si="53"/>
        <v>0</v>
      </c>
      <c r="CU76" s="284"/>
      <c r="CX76" s="267"/>
      <c r="CY76" s="268"/>
      <c r="CZ76" s="269">
        <v>0</v>
      </c>
      <c r="DA76" s="282"/>
      <c r="DB76" s="271">
        <v>1</v>
      </c>
      <c r="DC76" s="283">
        <f t="shared" si="54"/>
        <v>0</v>
      </c>
      <c r="DD76" s="284"/>
      <c r="DG76" s="267"/>
      <c r="DH76" s="268"/>
      <c r="DI76" s="269">
        <v>0</v>
      </c>
      <c r="DJ76" s="282"/>
      <c r="DK76" s="271">
        <v>1</v>
      </c>
      <c r="DL76" s="283">
        <f t="shared" si="55"/>
        <v>0</v>
      </c>
      <c r="DM76" s="284"/>
      <c r="DP76" s="267"/>
      <c r="DQ76" s="268"/>
      <c r="DR76" s="269">
        <v>0</v>
      </c>
      <c r="DS76" s="282"/>
      <c r="DT76" s="271">
        <v>1</v>
      </c>
      <c r="DU76" s="283">
        <f t="shared" si="56"/>
        <v>0</v>
      </c>
      <c r="DV76" s="284"/>
      <c r="DY76" s="267"/>
      <c r="DZ76" s="268"/>
      <c r="EA76" s="269">
        <v>0</v>
      </c>
      <c r="EB76" s="282"/>
      <c r="EC76" s="271">
        <v>1</v>
      </c>
      <c r="ED76" s="283">
        <f t="shared" si="57"/>
        <v>0</v>
      </c>
      <c r="EE76" s="284"/>
    </row>
    <row r="77" spans="1:135" hidden="1" x14ac:dyDescent="0.35">
      <c r="A77" s="86"/>
      <c r="B77" s="96">
        <v>18</v>
      </c>
      <c r="C77" s="586"/>
      <c r="D77" s="587"/>
      <c r="E77" s="587"/>
      <c r="F77" s="587"/>
      <c r="G77" s="587"/>
      <c r="H77" s="594"/>
      <c r="I77" s="137">
        <v>0</v>
      </c>
      <c r="J77" s="138">
        <v>0</v>
      </c>
      <c r="K77" s="100">
        <f t="shared" si="60"/>
        <v>0</v>
      </c>
      <c r="L77" s="89"/>
      <c r="M77" s="56"/>
      <c r="Z77" s="258">
        <f t="shared" si="58"/>
        <v>0</v>
      </c>
      <c r="AA77" s="258">
        <f t="shared" si="45"/>
        <v>0</v>
      </c>
      <c r="AB77" s="258">
        <f t="shared" si="59"/>
        <v>0</v>
      </c>
      <c r="AD77" s="267"/>
      <c r="AE77" s="268"/>
      <c r="AF77" s="269">
        <v>0</v>
      </c>
      <c r="AG77" s="282"/>
      <c r="AH77" s="271">
        <v>1</v>
      </c>
      <c r="AI77" s="283">
        <f t="shared" si="46"/>
        <v>0</v>
      </c>
      <c r="AJ77" s="284"/>
      <c r="AM77" s="267"/>
      <c r="AN77" s="268"/>
      <c r="AO77" s="269">
        <v>0</v>
      </c>
      <c r="AP77" s="282"/>
      <c r="AQ77" s="271">
        <v>1</v>
      </c>
      <c r="AR77" s="283">
        <f t="shared" si="47"/>
        <v>0</v>
      </c>
      <c r="AS77" s="284"/>
      <c r="AV77" s="267"/>
      <c r="AW77" s="268"/>
      <c r="AX77" s="269">
        <v>0</v>
      </c>
      <c r="AY77" s="282"/>
      <c r="AZ77" s="271">
        <v>1</v>
      </c>
      <c r="BA77" s="283">
        <f t="shared" si="48"/>
        <v>0</v>
      </c>
      <c r="BB77" s="284"/>
      <c r="BE77" s="267"/>
      <c r="BF77" s="268"/>
      <c r="BG77" s="269">
        <v>0</v>
      </c>
      <c r="BH77" s="282"/>
      <c r="BI77" s="271">
        <v>1</v>
      </c>
      <c r="BJ77" s="283">
        <f t="shared" si="49"/>
        <v>0</v>
      </c>
      <c r="BK77" s="284"/>
      <c r="BN77" s="267"/>
      <c r="BO77" s="268"/>
      <c r="BP77" s="269">
        <v>0</v>
      </c>
      <c r="BQ77" s="282"/>
      <c r="BR77" s="271">
        <v>1</v>
      </c>
      <c r="BS77" s="283">
        <f t="shared" si="50"/>
        <v>0</v>
      </c>
      <c r="BT77" s="284"/>
      <c r="BW77" s="267"/>
      <c r="BX77" s="268"/>
      <c r="BY77" s="269">
        <v>0</v>
      </c>
      <c r="BZ77" s="282"/>
      <c r="CA77" s="271">
        <v>1</v>
      </c>
      <c r="CB77" s="283">
        <f t="shared" si="51"/>
        <v>0</v>
      </c>
      <c r="CC77" s="284"/>
      <c r="CF77" s="267"/>
      <c r="CG77" s="268"/>
      <c r="CH77" s="269">
        <v>0</v>
      </c>
      <c r="CI77" s="282"/>
      <c r="CJ77" s="271">
        <v>1</v>
      </c>
      <c r="CK77" s="283">
        <f t="shared" si="52"/>
        <v>0</v>
      </c>
      <c r="CL77" s="284"/>
      <c r="CO77" s="267"/>
      <c r="CP77" s="268"/>
      <c r="CQ77" s="269">
        <v>0</v>
      </c>
      <c r="CR77" s="282"/>
      <c r="CS77" s="271">
        <v>1</v>
      </c>
      <c r="CT77" s="283">
        <f t="shared" si="53"/>
        <v>0</v>
      </c>
      <c r="CU77" s="284"/>
      <c r="CX77" s="267"/>
      <c r="CY77" s="268"/>
      <c r="CZ77" s="269">
        <v>0</v>
      </c>
      <c r="DA77" s="282"/>
      <c r="DB77" s="271">
        <v>1</v>
      </c>
      <c r="DC77" s="283">
        <f t="shared" si="54"/>
        <v>0</v>
      </c>
      <c r="DD77" s="284"/>
      <c r="DG77" s="267"/>
      <c r="DH77" s="268"/>
      <c r="DI77" s="269">
        <v>0</v>
      </c>
      <c r="DJ77" s="282"/>
      <c r="DK77" s="271">
        <v>1</v>
      </c>
      <c r="DL77" s="283">
        <f t="shared" si="55"/>
        <v>0</v>
      </c>
      <c r="DM77" s="284"/>
      <c r="DP77" s="267"/>
      <c r="DQ77" s="268"/>
      <c r="DR77" s="269">
        <v>0</v>
      </c>
      <c r="DS77" s="282"/>
      <c r="DT77" s="271">
        <v>1</v>
      </c>
      <c r="DU77" s="283">
        <f t="shared" si="56"/>
        <v>0</v>
      </c>
      <c r="DV77" s="284"/>
      <c r="DY77" s="267"/>
      <c r="DZ77" s="268"/>
      <c r="EA77" s="269">
        <v>0</v>
      </c>
      <c r="EB77" s="282"/>
      <c r="EC77" s="271">
        <v>1</v>
      </c>
      <c r="ED77" s="283">
        <f t="shared" si="57"/>
        <v>0</v>
      </c>
      <c r="EE77" s="284"/>
    </row>
    <row r="78" spans="1:135" hidden="1" x14ac:dyDescent="0.35">
      <c r="A78" s="86"/>
      <c r="B78" s="96">
        <v>19</v>
      </c>
      <c r="C78" s="586"/>
      <c r="D78" s="587"/>
      <c r="E78" s="587"/>
      <c r="F78" s="587"/>
      <c r="G78" s="587"/>
      <c r="H78" s="594"/>
      <c r="I78" s="137">
        <v>0</v>
      </c>
      <c r="J78" s="138">
        <v>0</v>
      </c>
      <c r="K78" s="100">
        <f t="shared" si="44"/>
        <v>0</v>
      </c>
      <c r="L78" s="89"/>
      <c r="M78" s="56"/>
      <c r="Z78" s="258">
        <f t="shared" si="58"/>
        <v>0</v>
      </c>
      <c r="AA78" s="258">
        <f t="shared" si="45"/>
        <v>0</v>
      </c>
      <c r="AB78" s="258">
        <f t="shared" si="59"/>
        <v>0</v>
      </c>
      <c r="AD78" s="267"/>
      <c r="AE78" s="268"/>
      <c r="AF78" s="269">
        <v>0</v>
      </c>
      <c r="AG78" s="282"/>
      <c r="AH78" s="271">
        <v>1</v>
      </c>
      <c r="AI78" s="283">
        <f t="shared" si="46"/>
        <v>0</v>
      </c>
      <c r="AJ78" s="284"/>
      <c r="AM78" s="267"/>
      <c r="AN78" s="268"/>
      <c r="AO78" s="269">
        <v>0</v>
      </c>
      <c r="AP78" s="282"/>
      <c r="AQ78" s="271">
        <v>1</v>
      </c>
      <c r="AR78" s="283">
        <f t="shared" si="47"/>
        <v>0</v>
      </c>
      <c r="AS78" s="284"/>
      <c r="AV78" s="267"/>
      <c r="AW78" s="268"/>
      <c r="AX78" s="269">
        <v>0</v>
      </c>
      <c r="AY78" s="282"/>
      <c r="AZ78" s="271">
        <v>1</v>
      </c>
      <c r="BA78" s="283">
        <f t="shared" si="48"/>
        <v>0</v>
      </c>
      <c r="BB78" s="284"/>
      <c r="BE78" s="267"/>
      <c r="BF78" s="268"/>
      <c r="BG78" s="269">
        <v>0</v>
      </c>
      <c r="BH78" s="282"/>
      <c r="BI78" s="271">
        <v>1</v>
      </c>
      <c r="BJ78" s="283">
        <f t="shared" si="49"/>
        <v>0</v>
      </c>
      <c r="BK78" s="284"/>
      <c r="BN78" s="267"/>
      <c r="BO78" s="268"/>
      <c r="BP78" s="269">
        <v>0</v>
      </c>
      <c r="BQ78" s="282"/>
      <c r="BR78" s="271">
        <v>1</v>
      </c>
      <c r="BS78" s="283">
        <f t="shared" si="50"/>
        <v>0</v>
      </c>
      <c r="BT78" s="284"/>
      <c r="BW78" s="267"/>
      <c r="BX78" s="268"/>
      <c r="BY78" s="269">
        <v>0</v>
      </c>
      <c r="BZ78" s="282"/>
      <c r="CA78" s="271">
        <v>1</v>
      </c>
      <c r="CB78" s="283">
        <f t="shared" si="51"/>
        <v>0</v>
      </c>
      <c r="CC78" s="284"/>
      <c r="CF78" s="267"/>
      <c r="CG78" s="268"/>
      <c r="CH78" s="269">
        <v>0</v>
      </c>
      <c r="CI78" s="282"/>
      <c r="CJ78" s="271">
        <v>1</v>
      </c>
      <c r="CK78" s="283">
        <f t="shared" si="52"/>
        <v>0</v>
      </c>
      <c r="CL78" s="284"/>
      <c r="CO78" s="267"/>
      <c r="CP78" s="268"/>
      <c r="CQ78" s="269">
        <v>0</v>
      </c>
      <c r="CR78" s="282"/>
      <c r="CS78" s="271">
        <v>1</v>
      </c>
      <c r="CT78" s="283">
        <f t="shared" si="53"/>
        <v>0</v>
      </c>
      <c r="CU78" s="284"/>
      <c r="CX78" s="267"/>
      <c r="CY78" s="268"/>
      <c r="CZ78" s="269">
        <v>0</v>
      </c>
      <c r="DA78" s="282"/>
      <c r="DB78" s="271">
        <v>1</v>
      </c>
      <c r="DC78" s="283">
        <f t="shared" si="54"/>
        <v>0</v>
      </c>
      <c r="DD78" s="284"/>
      <c r="DG78" s="267"/>
      <c r="DH78" s="268"/>
      <c r="DI78" s="269">
        <v>0</v>
      </c>
      <c r="DJ78" s="282"/>
      <c r="DK78" s="271">
        <v>1</v>
      </c>
      <c r="DL78" s="283">
        <f t="shared" si="55"/>
        <v>0</v>
      </c>
      <c r="DM78" s="284"/>
      <c r="DP78" s="267"/>
      <c r="DQ78" s="268"/>
      <c r="DR78" s="269">
        <v>0</v>
      </c>
      <c r="DS78" s="282"/>
      <c r="DT78" s="271">
        <v>1</v>
      </c>
      <c r="DU78" s="283">
        <f t="shared" si="56"/>
        <v>0</v>
      </c>
      <c r="DV78" s="284"/>
      <c r="DY78" s="267"/>
      <c r="DZ78" s="268"/>
      <c r="EA78" s="269">
        <v>0</v>
      </c>
      <c r="EB78" s="282"/>
      <c r="EC78" s="271">
        <v>1</v>
      </c>
      <c r="ED78" s="283">
        <f t="shared" si="57"/>
        <v>0</v>
      </c>
      <c r="EE78" s="284"/>
    </row>
    <row r="79" spans="1:135" hidden="1" x14ac:dyDescent="0.35">
      <c r="A79" s="86"/>
      <c r="B79" s="96">
        <v>20</v>
      </c>
      <c r="C79" s="588"/>
      <c r="D79" s="589"/>
      <c r="E79" s="589"/>
      <c r="F79" s="589"/>
      <c r="G79" s="589"/>
      <c r="H79" s="593"/>
      <c r="I79" s="139">
        <v>0</v>
      </c>
      <c r="J79" s="140">
        <v>0</v>
      </c>
      <c r="K79" s="104">
        <f t="shared" si="44"/>
        <v>0</v>
      </c>
      <c r="L79" s="89"/>
      <c r="M79" s="56"/>
      <c r="Z79" s="258">
        <f t="shared" si="58"/>
        <v>0</v>
      </c>
      <c r="AA79" s="258">
        <f t="shared" si="45"/>
        <v>0</v>
      </c>
      <c r="AB79" s="258">
        <f t="shared" si="59"/>
        <v>0</v>
      </c>
      <c r="AD79" s="267"/>
      <c r="AE79" s="268"/>
      <c r="AF79" s="269">
        <v>0</v>
      </c>
      <c r="AG79" s="282"/>
      <c r="AH79" s="271">
        <v>1</v>
      </c>
      <c r="AI79" s="283">
        <f t="shared" si="46"/>
        <v>0</v>
      </c>
      <c r="AJ79" s="284"/>
      <c r="AM79" s="267"/>
      <c r="AN79" s="268"/>
      <c r="AO79" s="269">
        <v>0</v>
      </c>
      <c r="AP79" s="282"/>
      <c r="AQ79" s="271">
        <v>1</v>
      </c>
      <c r="AR79" s="283">
        <f t="shared" si="47"/>
        <v>0</v>
      </c>
      <c r="AS79" s="284"/>
      <c r="AV79" s="267"/>
      <c r="AW79" s="268"/>
      <c r="AX79" s="269">
        <v>0</v>
      </c>
      <c r="AY79" s="282"/>
      <c r="AZ79" s="271">
        <v>1</v>
      </c>
      <c r="BA79" s="283">
        <f t="shared" si="48"/>
        <v>0</v>
      </c>
      <c r="BB79" s="284"/>
      <c r="BE79" s="267"/>
      <c r="BF79" s="268"/>
      <c r="BG79" s="269">
        <v>0</v>
      </c>
      <c r="BH79" s="282"/>
      <c r="BI79" s="271">
        <v>1</v>
      </c>
      <c r="BJ79" s="283">
        <f t="shared" si="49"/>
        <v>0</v>
      </c>
      <c r="BK79" s="284"/>
      <c r="BN79" s="267"/>
      <c r="BO79" s="268"/>
      <c r="BP79" s="269">
        <v>0</v>
      </c>
      <c r="BQ79" s="282"/>
      <c r="BR79" s="271">
        <v>1</v>
      </c>
      <c r="BS79" s="283">
        <f t="shared" si="50"/>
        <v>0</v>
      </c>
      <c r="BT79" s="284"/>
      <c r="BW79" s="267"/>
      <c r="BX79" s="268"/>
      <c r="BY79" s="269">
        <v>0</v>
      </c>
      <c r="BZ79" s="282"/>
      <c r="CA79" s="271">
        <v>1</v>
      </c>
      <c r="CB79" s="283">
        <f t="shared" si="51"/>
        <v>0</v>
      </c>
      <c r="CC79" s="284"/>
      <c r="CF79" s="267"/>
      <c r="CG79" s="268"/>
      <c r="CH79" s="269">
        <v>0</v>
      </c>
      <c r="CI79" s="282"/>
      <c r="CJ79" s="271">
        <v>1</v>
      </c>
      <c r="CK79" s="283">
        <f t="shared" si="52"/>
        <v>0</v>
      </c>
      <c r="CL79" s="284"/>
      <c r="CO79" s="267"/>
      <c r="CP79" s="268"/>
      <c r="CQ79" s="269">
        <v>0</v>
      </c>
      <c r="CR79" s="282"/>
      <c r="CS79" s="271">
        <v>1</v>
      </c>
      <c r="CT79" s="283">
        <f t="shared" si="53"/>
        <v>0</v>
      </c>
      <c r="CU79" s="284"/>
      <c r="CX79" s="267"/>
      <c r="CY79" s="268"/>
      <c r="CZ79" s="269">
        <v>0</v>
      </c>
      <c r="DA79" s="282"/>
      <c r="DB79" s="271">
        <v>1</v>
      </c>
      <c r="DC79" s="283">
        <f t="shared" si="54"/>
        <v>0</v>
      </c>
      <c r="DD79" s="284"/>
      <c r="DG79" s="267"/>
      <c r="DH79" s="268"/>
      <c r="DI79" s="269">
        <v>0</v>
      </c>
      <c r="DJ79" s="282"/>
      <c r="DK79" s="271">
        <v>1</v>
      </c>
      <c r="DL79" s="283">
        <f t="shared" si="55"/>
        <v>0</v>
      </c>
      <c r="DM79" s="284"/>
      <c r="DP79" s="267"/>
      <c r="DQ79" s="268"/>
      <c r="DR79" s="269">
        <v>0</v>
      </c>
      <c r="DS79" s="282"/>
      <c r="DT79" s="271">
        <v>1</v>
      </c>
      <c r="DU79" s="283">
        <f t="shared" si="56"/>
        <v>0</v>
      </c>
      <c r="DV79" s="284"/>
      <c r="DY79" s="267"/>
      <c r="DZ79" s="268"/>
      <c r="EA79" s="269">
        <v>0</v>
      </c>
      <c r="EB79" s="282"/>
      <c r="EC79" s="271">
        <v>1</v>
      </c>
      <c r="ED79" s="283">
        <f t="shared" si="57"/>
        <v>0</v>
      </c>
      <c r="EE79" s="284"/>
    </row>
    <row r="80" spans="1:135" x14ac:dyDescent="0.35">
      <c r="A80" s="86"/>
      <c r="B80" s="105"/>
      <c r="C80" s="597" t="s">
        <v>175</v>
      </c>
      <c r="D80" s="597"/>
      <c r="E80" s="597"/>
      <c r="F80" s="597"/>
      <c r="G80" s="597"/>
      <c r="H80" s="597"/>
      <c r="I80" s="597"/>
      <c r="J80" s="597"/>
      <c r="K80" s="108">
        <f>SUM(K60:K79)</f>
        <v>0</v>
      </c>
      <c r="L80" s="89"/>
      <c r="M80" s="56"/>
      <c r="Z80" s="274">
        <f>K80</f>
        <v>0</v>
      </c>
      <c r="AA80" s="274">
        <f t="shared" si="45"/>
        <v>0</v>
      </c>
      <c r="AB80" s="274">
        <f>Z80-AA80</f>
        <v>0</v>
      </c>
      <c r="AD80" s="611" t="s">
        <v>175</v>
      </c>
      <c r="AE80" s="612"/>
      <c r="AF80" s="613"/>
      <c r="AG80" s="614"/>
      <c r="AH80" s="615"/>
      <c r="AI80" s="275">
        <f>SUM(AI60:AI79)</f>
        <v>0</v>
      </c>
      <c r="AJ80" s="246"/>
      <c r="AM80" s="611" t="s">
        <v>175</v>
      </c>
      <c r="AN80" s="612"/>
      <c r="AO80" s="613"/>
      <c r="AP80" s="614"/>
      <c r="AQ80" s="615"/>
      <c r="AR80" s="275">
        <f>SUM(AR60:AR79)</f>
        <v>0</v>
      </c>
      <c r="AS80" s="246"/>
      <c r="AV80" s="611" t="s">
        <v>175</v>
      </c>
      <c r="AW80" s="612"/>
      <c r="AX80" s="613"/>
      <c r="AY80" s="614"/>
      <c r="AZ80" s="615"/>
      <c r="BA80" s="275">
        <f>SUM(BA60:BA79)</f>
        <v>0</v>
      </c>
      <c r="BB80" s="246"/>
      <c r="BE80" s="611" t="s">
        <v>175</v>
      </c>
      <c r="BF80" s="612"/>
      <c r="BG80" s="613"/>
      <c r="BH80" s="614"/>
      <c r="BI80" s="615"/>
      <c r="BJ80" s="275">
        <f>SUM(BJ60:BJ79)</f>
        <v>0</v>
      </c>
      <c r="BK80" s="246"/>
      <c r="BN80" s="611" t="s">
        <v>175</v>
      </c>
      <c r="BO80" s="612"/>
      <c r="BP80" s="613"/>
      <c r="BQ80" s="614"/>
      <c r="BR80" s="615"/>
      <c r="BS80" s="275">
        <f>SUM(BS60:BS79)</f>
        <v>0</v>
      </c>
      <c r="BT80" s="246"/>
      <c r="BW80" s="611" t="s">
        <v>175</v>
      </c>
      <c r="BX80" s="612"/>
      <c r="BY80" s="613"/>
      <c r="BZ80" s="614"/>
      <c r="CA80" s="615"/>
      <c r="CB80" s="275">
        <f>SUM(CB60:CB79)</f>
        <v>0</v>
      </c>
      <c r="CC80" s="246"/>
      <c r="CF80" s="611" t="s">
        <v>175</v>
      </c>
      <c r="CG80" s="612"/>
      <c r="CH80" s="613"/>
      <c r="CI80" s="614"/>
      <c r="CJ80" s="615"/>
      <c r="CK80" s="275">
        <f>SUM(CK60:CK79)</f>
        <v>0</v>
      </c>
      <c r="CL80" s="246"/>
      <c r="CO80" s="611" t="s">
        <v>175</v>
      </c>
      <c r="CP80" s="612"/>
      <c r="CQ80" s="613"/>
      <c r="CR80" s="614"/>
      <c r="CS80" s="615"/>
      <c r="CT80" s="275">
        <f>SUM(CT60:CT79)</f>
        <v>0</v>
      </c>
      <c r="CU80" s="246"/>
      <c r="CX80" s="611" t="s">
        <v>175</v>
      </c>
      <c r="CY80" s="612"/>
      <c r="CZ80" s="613"/>
      <c r="DA80" s="614"/>
      <c r="DB80" s="615"/>
      <c r="DC80" s="275">
        <f>SUM(DC60:DC79)</f>
        <v>0</v>
      </c>
      <c r="DD80" s="246"/>
      <c r="DG80" s="611" t="s">
        <v>175</v>
      </c>
      <c r="DH80" s="612"/>
      <c r="DI80" s="613"/>
      <c r="DJ80" s="614"/>
      <c r="DK80" s="615"/>
      <c r="DL80" s="275">
        <f>SUM(DL60:DL79)</f>
        <v>0</v>
      </c>
      <c r="DM80" s="246"/>
      <c r="DP80" s="611" t="s">
        <v>175</v>
      </c>
      <c r="DQ80" s="612"/>
      <c r="DR80" s="613"/>
      <c r="DS80" s="614"/>
      <c r="DT80" s="615"/>
      <c r="DU80" s="275">
        <f>SUM(DU60:DU79)</f>
        <v>0</v>
      </c>
      <c r="DV80" s="246"/>
      <c r="DY80" s="611" t="s">
        <v>175</v>
      </c>
      <c r="DZ80" s="612"/>
      <c r="EA80" s="613"/>
      <c r="EB80" s="614"/>
      <c r="EC80" s="615"/>
      <c r="ED80" s="275">
        <f>SUM(ED60:ED79)</f>
        <v>0</v>
      </c>
      <c r="EE80" s="246"/>
    </row>
    <row r="81" spans="1:135" ht="12" customHeight="1" x14ac:dyDescent="0.35">
      <c r="A81" s="133"/>
      <c r="B81" s="134"/>
      <c r="C81" s="134"/>
      <c r="D81" s="134"/>
      <c r="E81" s="134"/>
      <c r="F81" s="134"/>
      <c r="G81" s="134"/>
      <c r="H81" s="134"/>
      <c r="I81" s="134"/>
      <c r="J81" s="134"/>
      <c r="K81" s="134"/>
      <c r="L81" s="135"/>
      <c r="M81" s="56"/>
      <c r="Z81" s="276"/>
      <c r="AA81" s="276"/>
      <c r="AB81" s="277"/>
      <c r="AD81" s="240"/>
      <c r="AE81" s="241"/>
      <c r="AF81" s="242"/>
      <c r="AG81" s="243"/>
      <c r="AH81" s="244"/>
      <c r="AI81" s="245"/>
      <c r="AJ81" s="246"/>
      <c r="AM81" s="240"/>
      <c r="AN81" s="241"/>
      <c r="AO81" s="242"/>
      <c r="AP81" s="243"/>
      <c r="AQ81" s="244"/>
      <c r="AR81" s="245"/>
      <c r="AS81" s="246"/>
      <c r="AV81" s="240"/>
      <c r="AW81" s="241"/>
      <c r="AX81" s="242"/>
      <c r="AY81" s="243"/>
      <c r="AZ81" s="244"/>
      <c r="BA81" s="245"/>
      <c r="BB81" s="246"/>
      <c r="BE81" s="240"/>
      <c r="BF81" s="241"/>
      <c r="BG81" s="242"/>
      <c r="BH81" s="243"/>
      <c r="BI81" s="244"/>
      <c r="BJ81" s="245"/>
      <c r="BK81" s="246"/>
      <c r="BN81" s="240"/>
      <c r="BO81" s="241"/>
      <c r="BP81" s="242"/>
      <c r="BQ81" s="243"/>
      <c r="BR81" s="244"/>
      <c r="BS81" s="245"/>
      <c r="BT81" s="246"/>
      <c r="BW81" s="240"/>
      <c r="BX81" s="241"/>
      <c r="BY81" s="242"/>
      <c r="BZ81" s="243"/>
      <c r="CA81" s="244"/>
      <c r="CB81" s="245"/>
      <c r="CC81" s="246"/>
      <c r="CF81" s="240"/>
      <c r="CG81" s="241"/>
      <c r="CH81" s="242"/>
      <c r="CI81" s="243"/>
      <c r="CJ81" s="244"/>
      <c r="CK81" s="245"/>
      <c r="CL81" s="246"/>
      <c r="CO81" s="240"/>
      <c r="CP81" s="241"/>
      <c r="CQ81" s="242"/>
      <c r="CR81" s="243"/>
      <c r="CS81" s="244"/>
      <c r="CT81" s="245"/>
      <c r="CU81" s="246"/>
      <c r="CX81" s="240"/>
      <c r="CY81" s="241"/>
      <c r="CZ81" s="242"/>
      <c r="DA81" s="243"/>
      <c r="DB81" s="244"/>
      <c r="DC81" s="245"/>
      <c r="DD81" s="246"/>
      <c r="DG81" s="240"/>
      <c r="DH81" s="241"/>
      <c r="DI81" s="242"/>
      <c r="DJ81" s="243"/>
      <c r="DK81" s="244"/>
      <c r="DL81" s="245"/>
      <c r="DM81" s="246"/>
      <c r="DP81" s="240"/>
      <c r="DQ81" s="241"/>
      <c r="DR81" s="242"/>
      <c r="DS81" s="243"/>
      <c r="DT81" s="244"/>
      <c r="DU81" s="245"/>
      <c r="DV81" s="246"/>
      <c r="DY81" s="240"/>
      <c r="DZ81" s="241"/>
      <c r="EA81" s="242"/>
      <c r="EB81" s="243"/>
      <c r="EC81" s="244"/>
      <c r="ED81" s="245"/>
      <c r="EE81" s="246"/>
    </row>
    <row r="82" spans="1:135" ht="9.65" customHeight="1" x14ac:dyDescent="0.35">
      <c r="A82" s="63"/>
      <c r="B82" s="63"/>
      <c r="C82" s="63"/>
      <c r="D82" s="63"/>
      <c r="E82" s="63"/>
      <c r="F82" s="63"/>
      <c r="G82" s="63"/>
      <c r="H82" s="63"/>
      <c r="I82" s="63"/>
      <c r="J82" s="63"/>
      <c r="K82" s="63"/>
      <c r="L82" s="63"/>
      <c r="M82" s="56"/>
      <c r="AD82" s="289"/>
      <c r="AG82" s="290"/>
      <c r="AI82" s="291"/>
      <c r="AJ82" s="292"/>
      <c r="AM82" s="289"/>
      <c r="AP82" s="290"/>
      <c r="AR82" s="291"/>
      <c r="AS82" s="292"/>
      <c r="AV82" s="289"/>
      <c r="AY82" s="290"/>
      <c r="BA82" s="291"/>
      <c r="BB82" s="292"/>
      <c r="BE82" s="289"/>
      <c r="BH82" s="290"/>
      <c r="BJ82" s="291"/>
      <c r="BK82" s="292"/>
      <c r="BN82" s="289"/>
      <c r="BQ82" s="290"/>
      <c r="BS82" s="291"/>
      <c r="BT82" s="292"/>
      <c r="BW82" s="289"/>
      <c r="BZ82" s="290"/>
      <c r="CB82" s="291"/>
      <c r="CC82" s="292"/>
      <c r="CF82" s="289"/>
      <c r="CI82" s="290"/>
      <c r="CK82" s="291"/>
      <c r="CL82" s="292"/>
      <c r="CO82" s="289"/>
      <c r="CR82" s="290"/>
      <c r="CT82" s="291"/>
      <c r="CU82" s="292"/>
      <c r="CX82" s="289"/>
      <c r="DA82" s="290"/>
      <c r="DC82" s="291"/>
      <c r="DD82" s="292"/>
      <c r="DG82" s="289"/>
      <c r="DJ82" s="290"/>
      <c r="DL82" s="291"/>
      <c r="DM82" s="292"/>
      <c r="DP82" s="289"/>
      <c r="DS82" s="290"/>
      <c r="DU82" s="291"/>
      <c r="DV82" s="292"/>
      <c r="DY82" s="289"/>
      <c r="EB82" s="290"/>
      <c r="ED82" s="291"/>
      <c r="EE82" s="292"/>
    </row>
    <row r="83" spans="1:135" ht="13.5" customHeight="1" x14ac:dyDescent="0.35">
      <c r="A83" s="119"/>
      <c r="B83" s="120"/>
      <c r="C83" s="121"/>
      <c r="D83" s="121"/>
      <c r="E83" s="120"/>
      <c r="F83" s="120"/>
      <c r="G83" s="120"/>
      <c r="H83" s="120"/>
      <c r="I83" s="120"/>
      <c r="J83" s="120"/>
      <c r="K83" s="120"/>
      <c r="L83" s="122"/>
      <c r="M83" s="56"/>
      <c r="Z83" s="238"/>
      <c r="AA83" s="238"/>
      <c r="AB83" s="239"/>
      <c r="AD83" s="240"/>
      <c r="AE83" s="241"/>
      <c r="AF83" s="242"/>
      <c r="AG83" s="243"/>
      <c r="AH83" s="244"/>
      <c r="AI83" s="245"/>
      <c r="AJ83" s="246"/>
      <c r="AM83" s="240"/>
      <c r="AN83" s="241"/>
      <c r="AO83" s="242"/>
      <c r="AP83" s="243"/>
      <c r="AQ83" s="244"/>
      <c r="AR83" s="245"/>
      <c r="AS83" s="246"/>
      <c r="AV83" s="240"/>
      <c r="AW83" s="241"/>
      <c r="AX83" s="242"/>
      <c r="AY83" s="243"/>
      <c r="AZ83" s="244"/>
      <c r="BA83" s="245"/>
      <c r="BB83" s="246"/>
      <c r="BE83" s="240"/>
      <c r="BF83" s="241"/>
      <c r="BG83" s="242"/>
      <c r="BH83" s="243"/>
      <c r="BI83" s="244"/>
      <c r="BJ83" s="245"/>
      <c r="BK83" s="246"/>
      <c r="BN83" s="240"/>
      <c r="BO83" s="241"/>
      <c r="BP83" s="242"/>
      <c r="BQ83" s="243"/>
      <c r="BR83" s="244"/>
      <c r="BS83" s="245"/>
      <c r="BT83" s="246"/>
      <c r="BW83" s="240"/>
      <c r="BX83" s="241"/>
      <c r="BY83" s="242"/>
      <c r="BZ83" s="243"/>
      <c r="CA83" s="244"/>
      <c r="CB83" s="245"/>
      <c r="CC83" s="246"/>
      <c r="CF83" s="240"/>
      <c r="CG83" s="241"/>
      <c r="CH83" s="242"/>
      <c r="CI83" s="243"/>
      <c r="CJ83" s="244"/>
      <c r="CK83" s="245"/>
      <c r="CL83" s="246"/>
      <c r="CO83" s="240"/>
      <c r="CP83" s="241"/>
      <c r="CQ83" s="242"/>
      <c r="CR83" s="243"/>
      <c r="CS83" s="244"/>
      <c r="CT83" s="245"/>
      <c r="CU83" s="246"/>
      <c r="CX83" s="240"/>
      <c r="CY83" s="241"/>
      <c r="CZ83" s="242"/>
      <c r="DA83" s="243"/>
      <c r="DB83" s="244"/>
      <c r="DC83" s="245"/>
      <c r="DD83" s="246"/>
      <c r="DG83" s="240"/>
      <c r="DH83" s="241"/>
      <c r="DI83" s="242"/>
      <c r="DJ83" s="243"/>
      <c r="DK83" s="244"/>
      <c r="DL83" s="245"/>
      <c r="DM83" s="246"/>
      <c r="DP83" s="240"/>
      <c r="DQ83" s="241"/>
      <c r="DR83" s="242"/>
      <c r="DS83" s="243"/>
      <c r="DT83" s="244"/>
      <c r="DU83" s="245"/>
      <c r="DV83" s="246"/>
      <c r="DY83" s="240"/>
      <c r="DZ83" s="241"/>
      <c r="EA83" s="242"/>
      <c r="EB83" s="243"/>
      <c r="EC83" s="244"/>
      <c r="ED83" s="245"/>
      <c r="EE83" s="246"/>
    </row>
    <row r="84" spans="1:135" ht="15.5" x14ac:dyDescent="0.35">
      <c r="A84" s="86"/>
      <c r="B84" s="90" t="s">
        <v>176</v>
      </c>
      <c r="C84" s="91" t="s">
        <v>177</v>
      </c>
      <c r="D84" s="91"/>
      <c r="E84" s="92"/>
      <c r="F84" s="92"/>
      <c r="G84" s="92"/>
      <c r="H84" s="92"/>
      <c r="I84" s="92"/>
      <c r="J84" s="92"/>
      <c r="K84" s="92"/>
      <c r="L84" s="89"/>
      <c r="M84" s="56"/>
      <c r="Z84" s="249"/>
      <c r="AA84" s="249"/>
      <c r="AB84" s="249"/>
      <c r="AD84" s="285" t="s">
        <v>178</v>
      </c>
      <c r="AE84" s="249"/>
      <c r="AF84" s="249"/>
      <c r="AG84" s="249"/>
      <c r="AH84" s="249"/>
      <c r="AI84" s="249"/>
      <c r="AJ84" s="254"/>
      <c r="AM84" s="285" t="s">
        <v>178</v>
      </c>
      <c r="AN84" s="249"/>
      <c r="AO84" s="249"/>
      <c r="AP84" s="249"/>
      <c r="AQ84" s="249"/>
      <c r="AR84" s="249"/>
      <c r="AS84" s="254"/>
      <c r="AV84" s="285" t="s">
        <v>178</v>
      </c>
      <c r="AW84" s="249"/>
      <c r="AX84" s="249"/>
      <c r="AY84" s="249"/>
      <c r="AZ84" s="249"/>
      <c r="BA84" s="249"/>
      <c r="BB84" s="254"/>
      <c r="BE84" s="285" t="s">
        <v>178</v>
      </c>
      <c r="BF84" s="249"/>
      <c r="BG84" s="249"/>
      <c r="BH84" s="249"/>
      <c r="BI84" s="249"/>
      <c r="BJ84" s="249"/>
      <c r="BK84" s="254"/>
      <c r="BN84" s="285" t="s">
        <v>178</v>
      </c>
      <c r="BO84" s="249"/>
      <c r="BP84" s="249"/>
      <c r="BQ84" s="249"/>
      <c r="BR84" s="249"/>
      <c r="BS84" s="249"/>
      <c r="BT84" s="254"/>
      <c r="BW84" s="285" t="s">
        <v>178</v>
      </c>
      <c r="BX84" s="249"/>
      <c r="BY84" s="249"/>
      <c r="BZ84" s="249"/>
      <c r="CA84" s="249"/>
      <c r="CB84" s="249"/>
      <c r="CC84" s="254"/>
      <c r="CF84" s="285" t="s">
        <v>178</v>
      </c>
      <c r="CG84" s="249"/>
      <c r="CH84" s="249"/>
      <c r="CI84" s="249"/>
      <c r="CJ84" s="249"/>
      <c r="CK84" s="249"/>
      <c r="CL84" s="254"/>
      <c r="CO84" s="285" t="s">
        <v>178</v>
      </c>
      <c r="CP84" s="249"/>
      <c r="CQ84" s="249"/>
      <c r="CR84" s="249"/>
      <c r="CS84" s="249"/>
      <c r="CT84" s="249"/>
      <c r="CU84" s="254"/>
      <c r="CX84" s="285" t="s">
        <v>178</v>
      </c>
      <c r="CY84" s="249"/>
      <c r="CZ84" s="249"/>
      <c r="DA84" s="249"/>
      <c r="DB84" s="249"/>
      <c r="DC84" s="249"/>
      <c r="DD84" s="254"/>
      <c r="DG84" s="285" t="s">
        <v>178</v>
      </c>
      <c r="DH84" s="249"/>
      <c r="DI84" s="249"/>
      <c r="DJ84" s="249"/>
      <c r="DK84" s="249"/>
      <c r="DL84" s="249"/>
      <c r="DM84" s="254"/>
      <c r="DP84" s="285" t="s">
        <v>178</v>
      </c>
      <c r="DQ84" s="249"/>
      <c r="DR84" s="249"/>
      <c r="DS84" s="249"/>
      <c r="DT84" s="249"/>
      <c r="DU84" s="249"/>
      <c r="DV84" s="254"/>
      <c r="DY84" s="285" t="s">
        <v>178</v>
      </c>
      <c r="DZ84" s="249"/>
      <c r="EA84" s="249"/>
      <c r="EB84" s="249"/>
      <c r="EC84" s="249"/>
      <c r="ED84" s="249"/>
      <c r="EE84" s="254"/>
    </row>
    <row r="85" spans="1:135" ht="11.15" customHeight="1" x14ac:dyDescent="0.35">
      <c r="A85" s="86"/>
      <c r="B85" s="109"/>
      <c r="C85" s="110"/>
      <c r="D85" s="110"/>
      <c r="E85" s="109"/>
      <c r="F85" s="109"/>
      <c r="G85" s="109"/>
      <c r="H85" s="109"/>
      <c r="I85" s="109"/>
      <c r="J85" s="109"/>
      <c r="K85" s="109"/>
      <c r="L85" s="89"/>
      <c r="M85" s="56"/>
      <c r="Z85" s="255"/>
      <c r="AA85" s="255"/>
      <c r="AB85" s="256"/>
      <c r="AD85" s="240"/>
      <c r="AE85" s="241"/>
      <c r="AF85" s="242"/>
      <c r="AG85" s="243"/>
      <c r="AH85" s="244"/>
      <c r="AI85" s="245"/>
      <c r="AJ85" s="246"/>
      <c r="AM85" s="240"/>
      <c r="AN85" s="241"/>
      <c r="AO85" s="242"/>
      <c r="AP85" s="243"/>
      <c r="AQ85" s="244"/>
      <c r="AR85" s="245"/>
      <c r="AS85" s="246"/>
      <c r="AV85" s="240"/>
      <c r="AW85" s="241"/>
      <c r="AX85" s="242"/>
      <c r="AY85" s="243"/>
      <c r="AZ85" s="244"/>
      <c r="BA85" s="245"/>
      <c r="BB85" s="246"/>
      <c r="BE85" s="240"/>
      <c r="BF85" s="241"/>
      <c r="BG85" s="242"/>
      <c r="BH85" s="243"/>
      <c r="BI85" s="244"/>
      <c r="BJ85" s="245"/>
      <c r="BK85" s="246"/>
      <c r="BN85" s="240"/>
      <c r="BO85" s="241"/>
      <c r="BP85" s="242"/>
      <c r="BQ85" s="243"/>
      <c r="BR85" s="244"/>
      <c r="BS85" s="245"/>
      <c r="BT85" s="246"/>
      <c r="BW85" s="240"/>
      <c r="BX85" s="241"/>
      <c r="BY85" s="242"/>
      <c r="BZ85" s="243"/>
      <c r="CA85" s="244"/>
      <c r="CB85" s="245"/>
      <c r="CC85" s="246"/>
      <c r="CF85" s="240"/>
      <c r="CG85" s="241"/>
      <c r="CH85" s="242"/>
      <c r="CI85" s="243"/>
      <c r="CJ85" s="244"/>
      <c r="CK85" s="245"/>
      <c r="CL85" s="246"/>
      <c r="CO85" s="240"/>
      <c r="CP85" s="241"/>
      <c r="CQ85" s="242"/>
      <c r="CR85" s="243"/>
      <c r="CS85" s="244"/>
      <c r="CT85" s="245"/>
      <c r="CU85" s="246"/>
      <c r="CX85" s="240"/>
      <c r="CY85" s="241"/>
      <c r="CZ85" s="242"/>
      <c r="DA85" s="243"/>
      <c r="DB85" s="244"/>
      <c r="DC85" s="245"/>
      <c r="DD85" s="246"/>
      <c r="DG85" s="240"/>
      <c r="DH85" s="241"/>
      <c r="DI85" s="242"/>
      <c r="DJ85" s="243"/>
      <c r="DK85" s="244"/>
      <c r="DL85" s="245"/>
      <c r="DM85" s="246"/>
      <c r="DP85" s="240"/>
      <c r="DQ85" s="241"/>
      <c r="DR85" s="242"/>
      <c r="DS85" s="243"/>
      <c r="DT85" s="244"/>
      <c r="DU85" s="245"/>
      <c r="DV85" s="246"/>
      <c r="DY85" s="240"/>
      <c r="DZ85" s="241"/>
      <c r="EA85" s="242"/>
      <c r="EB85" s="243"/>
      <c r="EC85" s="244"/>
      <c r="ED85" s="245"/>
      <c r="EE85" s="246"/>
    </row>
    <row r="86" spans="1:135" x14ac:dyDescent="0.35">
      <c r="A86" s="86"/>
      <c r="B86" s="93"/>
      <c r="C86" s="602" t="s">
        <v>169</v>
      </c>
      <c r="D86" s="602"/>
      <c r="E86" s="136"/>
      <c r="F86" s="136"/>
      <c r="G86" s="136"/>
      <c r="H86" s="136"/>
      <c r="I86" s="462" t="s">
        <v>170</v>
      </c>
      <c r="J86" s="462" t="s">
        <v>171</v>
      </c>
      <c r="K86" s="95" t="s">
        <v>163</v>
      </c>
      <c r="L86" s="89"/>
      <c r="M86" s="56"/>
      <c r="Z86" s="255"/>
      <c r="AA86" s="255"/>
      <c r="AB86" s="256"/>
      <c r="AD86" s="293" t="s">
        <v>169</v>
      </c>
      <c r="AE86" s="294"/>
      <c r="AF86" s="294"/>
      <c r="AG86" s="294"/>
      <c r="AH86" s="294"/>
      <c r="AI86" s="294"/>
      <c r="AJ86" s="295"/>
      <c r="AM86" s="293" t="s">
        <v>169</v>
      </c>
      <c r="AN86" s="294"/>
      <c r="AO86" s="294"/>
      <c r="AP86" s="294"/>
      <c r="AQ86" s="294"/>
      <c r="AR86" s="294"/>
      <c r="AS86" s="295"/>
      <c r="AV86" s="293" t="s">
        <v>169</v>
      </c>
      <c r="AW86" s="294"/>
      <c r="AX86" s="294"/>
      <c r="AY86" s="294"/>
      <c r="AZ86" s="294"/>
      <c r="BA86" s="294"/>
      <c r="BB86" s="295"/>
      <c r="BE86" s="293" t="s">
        <v>169</v>
      </c>
      <c r="BF86" s="294"/>
      <c r="BG86" s="294"/>
      <c r="BH86" s="294"/>
      <c r="BI86" s="294"/>
      <c r="BJ86" s="294"/>
      <c r="BK86" s="295"/>
      <c r="BN86" s="293" t="s">
        <v>169</v>
      </c>
      <c r="BO86" s="294"/>
      <c r="BP86" s="294"/>
      <c r="BQ86" s="294"/>
      <c r="BR86" s="294"/>
      <c r="BS86" s="294"/>
      <c r="BT86" s="295"/>
      <c r="BW86" s="293" t="s">
        <v>169</v>
      </c>
      <c r="BX86" s="294"/>
      <c r="BY86" s="294"/>
      <c r="BZ86" s="294"/>
      <c r="CA86" s="294"/>
      <c r="CB86" s="294"/>
      <c r="CC86" s="295"/>
      <c r="CF86" s="293" t="s">
        <v>169</v>
      </c>
      <c r="CG86" s="294"/>
      <c r="CH86" s="294"/>
      <c r="CI86" s="294"/>
      <c r="CJ86" s="294"/>
      <c r="CK86" s="294"/>
      <c r="CL86" s="295"/>
      <c r="CO86" s="293" t="s">
        <v>169</v>
      </c>
      <c r="CP86" s="294"/>
      <c r="CQ86" s="294"/>
      <c r="CR86" s="294"/>
      <c r="CS86" s="294"/>
      <c r="CT86" s="294"/>
      <c r="CU86" s="295"/>
      <c r="CX86" s="293" t="s">
        <v>169</v>
      </c>
      <c r="CY86" s="294"/>
      <c r="CZ86" s="294"/>
      <c r="DA86" s="294"/>
      <c r="DB86" s="294"/>
      <c r="DC86" s="294"/>
      <c r="DD86" s="295"/>
      <c r="DG86" s="293" t="s">
        <v>169</v>
      </c>
      <c r="DH86" s="294"/>
      <c r="DI86" s="294"/>
      <c r="DJ86" s="294"/>
      <c r="DK86" s="294"/>
      <c r="DL86" s="294"/>
      <c r="DM86" s="295"/>
      <c r="DP86" s="293" t="s">
        <v>169</v>
      </c>
      <c r="DQ86" s="294"/>
      <c r="DR86" s="294"/>
      <c r="DS86" s="294"/>
      <c r="DT86" s="294"/>
      <c r="DU86" s="294"/>
      <c r="DV86" s="295"/>
      <c r="DY86" s="293" t="s">
        <v>169</v>
      </c>
      <c r="DZ86" s="294"/>
      <c r="EA86" s="294"/>
      <c r="EB86" s="294"/>
      <c r="EC86" s="294"/>
      <c r="ED86" s="294"/>
      <c r="EE86" s="295"/>
    </row>
    <row r="87" spans="1:135" x14ac:dyDescent="0.35">
      <c r="A87" s="86"/>
      <c r="B87" s="96">
        <v>1</v>
      </c>
      <c r="C87" s="582"/>
      <c r="D87" s="583"/>
      <c r="E87" s="583"/>
      <c r="F87" s="583"/>
      <c r="G87" s="583"/>
      <c r="H87" s="583"/>
      <c r="I87" s="141">
        <v>0</v>
      </c>
      <c r="J87" s="142">
        <v>0</v>
      </c>
      <c r="K87" s="143">
        <f>I87*J87</f>
        <v>0</v>
      </c>
      <c r="L87" s="89"/>
      <c r="M87" s="56"/>
      <c r="Z87" s="258">
        <f>K87</f>
        <v>0</v>
      </c>
      <c r="AA87" s="258">
        <f t="shared" ref="AA87:AA107" si="61">AI87+AR87+BA87+BJ87+BS87+CB87+CK87+CT87+DC87+DL87+DU87+ED87</f>
        <v>0</v>
      </c>
      <c r="AB87" s="258">
        <f>Z87-AA87</f>
        <v>0</v>
      </c>
      <c r="AD87" s="267"/>
      <c r="AE87" s="268"/>
      <c r="AF87" s="269">
        <v>0</v>
      </c>
      <c r="AG87" s="282"/>
      <c r="AH87" s="271">
        <v>1</v>
      </c>
      <c r="AI87" s="283">
        <f>IF(AH87="","",AF87*AH87)</f>
        <v>0</v>
      </c>
      <c r="AJ87" s="284"/>
      <c r="AM87" s="267"/>
      <c r="AN87" s="268"/>
      <c r="AO87" s="269">
        <v>0</v>
      </c>
      <c r="AP87" s="282"/>
      <c r="AQ87" s="271">
        <v>1</v>
      </c>
      <c r="AR87" s="283">
        <f>IF(AQ87="","",AO87*AQ87)</f>
        <v>0</v>
      </c>
      <c r="AS87" s="284"/>
      <c r="AV87" s="267"/>
      <c r="AW87" s="268"/>
      <c r="AX87" s="269">
        <v>0</v>
      </c>
      <c r="AY87" s="282"/>
      <c r="AZ87" s="271">
        <v>1</v>
      </c>
      <c r="BA87" s="283">
        <f>IF(AZ87="","",AX87*AZ87)</f>
        <v>0</v>
      </c>
      <c r="BB87" s="284"/>
      <c r="BE87" s="267"/>
      <c r="BF87" s="268"/>
      <c r="BG87" s="269">
        <v>0</v>
      </c>
      <c r="BH87" s="282"/>
      <c r="BI87" s="271">
        <v>1</v>
      </c>
      <c r="BJ87" s="283">
        <f>IF(BI87="","",BG87*BI87)</f>
        <v>0</v>
      </c>
      <c r="BK87" s="284"/>
      <c r="BN87" s="267"/>
      <c r="BO87" s="268"/>
      <c r="BP87" s="269">
        <v>0</v>
      </c>
      <c r="BQ87" s="282"/>
      <c r="BR87" s="271">
        <v>1</v>
      </c>
      <c r="BS87" s="283">
        <f>IF(BR87="","",BP87*BR87)</f>
        <v>0</v>
      </c>
      <c r="BT87" s="284"/>
      <c r="BW87" s="267"/>
      <c r="BX87" s="268"/>
      <c r="BY87" s="269">
        <v>0</v>
      </c>
      <c r="BZ87" s="282"/>
      <c r="CA87" s="271">
        <v>1</v>
      </c>
      <c r="CB87" s="283">
        <f>IF(CA87="","",BY87*CA87)</f>
        <v>0</v>
      </c>
      <c r="CC87" s="284"/>
      <c r="CF87" s="267"/>
      <c r="CG87" s="268"/>
      <c r="CH87" s="269">
        <v>0</v>
      </c>
      <c r="CI87" s="282"/>
      <c r="CJ87" s="271">
        <v>1</v>
      </c>
      <c r="CK87" s="283">
        <f>IF(CJ87="","",CH87*CJ87)</f>
        <v>0</v>
      </c>
      <c r="CL87" s="284"/>
      <c r="CO87" s="267"/>
      <c r="CP87" s="268"/>
      <c r="CQ87" s="269">
        <v>0</v>
      </c>
      <c r="CR87" s="282"/>
      <c r="CS87" s="271">
        <v>1</v>
      </c>
      <c r="CT87" s="283">
        <f>IF(CS87="","",CQ87*CS87)</f>
        <v>0</v>
      </c>
      <c r="CU87" s="284"/>
      <c r="CX87" s="267"/>
      <c r="CY87" s="268"/>
      <c r="CZ87" s="269">
        <v>0</v>
      </c>
      <c r="DA87" s="282"/>
      <c r="DB87" s="271">
        <v>1</v>
      </c>
      <c r="DC87" s="283">
        <f>IF(DB87="","",CZ87*DB87)</f>
        <v>0</v>
      </c>
      <c r="DD87" s="284"/>
      <c r="DG87" s="267"/>
      <c r="DH87" s="268"/>
      <c r="DI87" s="269">
        <v>0</v>
      </c>
      <c r="DJ87" s="282"/>
      <c r="DK87" s="271">
        <v>1</v>
      </c>
      <c r="DL87" s="283">
        <f>IF(DK87="","",DI87*DK87)</f>
        <v>0</v>
      </c>
      <c r="DM87" s="284"/>
      <c r="DP87" s="267"/>
      <c r="DQ87" s="268"/>
      <c r="DR87" s="269">
        <v>0</v>
      </c>
      <c r="DS87" s="282"/>
      <c r="DT87" s="271">
        <v>1</v>
      </c>
      <c r="DU87" s="283">
        <f>IF(DT87="","",DR87*DT87)</f>
        <v>0</v>
      </c>
      <c r="DV87" s="284"/>
      <c r="DY87" s="267"/>
      <c r="DZ87" s="268"/>
      <c r="EA87" s="269">
        <v>0</v>
      </c>
      <c r="EB87" s="282"/>
      <c r="EC87" s="271">
        <v>1</v>
      </c>
      <c r="ED87" s="283">
        <f>IF(EC87="","",EA87*EC87)</f>
        <v>0</v>
      </c>
      <c r="EE87" s="284"/>
    </row>
    <row r="88" spans="1:135" x14ac:dyDescent="0.35">
      <c r="A88" s="86"/>
      <c r="B88" s="96">
        <v>2</v>
      </c>
      <c r="C88" s="586"/>
      <c r="D88" s="587"/>
      <c r="E88" s="587"/>
      <c r="F88" s="587"/>
      <c r="G88" s="587"/>
      <c r="H88" s="587"/>
      <c r="I88" s="141">
        <v>0</v>
      </c>
      <c r="J88" s="142">
        <v>0</v>
      </c>
      <c r="K88" s="143">
        <f>I88*J88</f>
        <v>0</v>
      </c>
      <c r="L88" s="89"/>
      <c r="M88" s="56"/>
      <c r="Z88" s="258">
        <f t="shared" ref="Z88:Z106" si="62">K88</f>
        <v>0</v>
      </c>
      <c r="AA88" s="258">
        <f t="shared" si="61"/>
        <v>0</v>
      </c>
      <c r="AB88" s="258">
        <f t="shared" ref="AB88:AB106" si="63">Z88-AA88</f>
        <v>0</v>
      </c>
      <c r="AD88" s="267"/>
      <c r="AE88" s="268"/>
      <c r="AF88" s="269">
        <v>0</v>
      </c>
      <c r="AG88" s="282"/>
      <c r="AH88" s="271">
        <v>1</v>
      </c>
      <c r="AI88" s="283">
        <f>IF(AH88="","",AF88*AH88)</f>
        <v>0</v>
      </c>
      <c r="AJ88" s="284"/>
      <c r="AM88" s="267"/>
      <c r="AN88" s="268"/>
      <c r="AO88" s="269">
        <v>0</v>
      </c>
      <c r="AP88" s="282"/>
      <c r="AQ88" s="271">
        <v>1</v>
      </c>
      <c r="AR88" s="283">
        <f>IF(AQ88="","",AO88*AQ88)</f>
        <v>0</v>
      </c>
      <c r="AS88" s="284"/>
      <c r="AV88" s="267"/>
      <c r="AW88" s="268"/>
      <c r="AX88" s="269">
        <v>0</v>
      </c>
      <c r="AY88" s="282"/>
      <c r="AZ88" s="271">
        <v>1</v>
      </c>
      <c r="BA88" s="283">
        <f>IF(AZ88="","",AX88*AZ88)</f>
        <v>0</v>
      </c>
      <c r="BB88" s="284"/>
      <c r="BE88" s="267"/>
      <c r="BF88" s="268"/>
      <c r="BG88" s="269">
        <v>0</v>
      </c>
      <c r="BH88" s="282"/>
      <c r="BI88" s="271">
        <v>1</v>
      </c>
      <c r="BJ88" s="283">
        <f>IF(BI88="","",BG88*BI88)</f>
        <v>0</v>
      </c>
      <c r="BK88" s="284"/>
      <c r="BN88" s="267"/>
      <c r="BO88" s="268"/>
      <c r="BP88" s="269">
        <v>0</v>
      </c>
      <c r="BQ88" s="282"/>
      <c r="BR88" s="271">
        <v>1</v>
      </c>
      <c r="BS88" s="283">
        <f>IF(BR88="","",BP88*BR88)</f>
        <v>0</v>
      </c>
      <c r="BT88" s="284"/>
      <c r="BW88" s="267"/>
      <c r="BX88" s="268"/>
      <c r="BY88" s="269">
        <v>0</v>
      </c>
      <c r="BZ88" s="282"/>
      <c r="CA88" s="271">
        <v>1</v>
      </c>
      <c r="CB88" s="283">
        <f>IF(CA88="","",BY88*CA88)</f>
        <v>0</v>
      </c>
      <c r="CC88" s="284"/>
      <c r="CF88" s="267"/>
      <c r="CG88" s="268"/>
      <c r="CH88" s="269">
        <v>0</v>
      </c>
      <c r="CI88" s="282"/>
      <c r="CJ88" s="271">
        <v>1</v>
      </c>
      <c r="CK88" s="283">
        <f>IF(CJ88="","",CH88*CJ88)</f>
        <v>0</v>
      </c>
      <c r="CL88" s="284"/>
      <c r="CO88" s="267"/>
      <c r="CP88" s="268"/>
      <c r="CQ88" s="269">
        <v>0</v>
      </c>
      <c r="CR88" s="282"/>
      <c r="CS88" s="271">
        <v>1</v>
      </c>
      <c r="CT88" s="283">
        <f>IF(CS88="","",CQ88*CS88)</f>
        <v>0</v>
      </c>
      <c r="CU88" s="284"/>
      <c r="CX88" s="267"/>
      <c r="CY88" s="268"/>
      <c r="CZ88" s="269">
        <v>0</v>
      </c>
      <c r="DA88" s="282"/>
      <c r="DB88" s="271">
        <v>1</v>
      </c>
      <c r="DC88" s="283">
        <f>IF(DB88="","",CZ88*DB88)</f>
        <v>0</v>
      </c>
      <c r="DD88" s="284"/>
      <c r="DG88" s="267"/>
      <c r="DH88" s="268"/>
      <c r="DI88" s="269">
        <v>0</v>
      </c>
      <c r="DJ88" s="282"/>
      <c r="DK88" s="271">
        <v>1</v>
      </c>
      <c r="DL88" s="283">
        <f>IF(DK88="","",DI88*DK88)</f>
        <v>0</v>
      </c>
      <c r="DM88" s="284"/>
      <c r="DP88" s="267"/>
      <c r="DQ88" s="268"/>
      <c r="DR88" s="269">
        <v>0</v>
      </c>
      <c r="DS88" s="282"/>
      <c r="DT88" s="271">
        <v>1</v>
      </c>
      <c r="DU88" s="283">
        <f>IF(DT88="","",DR88*DT88)</f>
        <v>0</v>
      </c>
      <c r="DV88" s="284"/>
      <c r="DY88" s="267"/>
      <c r="DZ88" s="268"/>
      <c r="EA88" s="269">
        <v>0</v>
      </c>
      <c r="EB88" s="282"/>
      <c r="EC88" s="271">
        <v>1</v>
      </c>
      <c r="ED88" s="283">
        <f>IF(EC88="","",EA88*EC88)</f>
        <v>0</v>
      </c>
      <c r="EE88" s="284"/>
    </row>
    <row r="89" spans="1:135" x14ac:dyDescent="0.35">
      <c r="A89" s="86"/>
      <c r="B89" s="96">
        <v>3</v>
      </c>
      <c r="C89" s="586"/>
      <c r="D89" s="587"/>
      <c r="E89" s="587"/>
      <c r="F89" s="587"/>
      <c r="G89" s="587"/>
      <c r="H89" s="587"/>
      <c r="I89" s="141">
        <v>0</v>
      </c>
      <c r="J89" s="142">
        <v>0</v>
      </c>
      <c r="K89" s="143">
        <f>I89*J89</f>
        <v>0</v>
      </c>
      <c r="L89" s="89"/>
      <c r="M89" s="56"/>
      <c r="Z89" s="258">
        <f t="shared" si="62"/>
        <v>0</v>
      </c>
      <c r="AA89" s="258">
        <f t="shared" si="61"/>
        <v>0</v>
      </c>
      <c r="AB89" s="258">
        <f t="shared" si="63"/>
        <v>0</v>
      </c>
      <c r="AD89" s="267"/>
      <c r="AE89" s="268"/>
      <c r="AF89" s="269">
        <v>0</v>
      </c>
      <c r="AG89" s="282"/>
      <c r="AH89" s="271">
        <v>1</v>
      </c>
      <c r="AI89" s="283">
        <f t="shared" ref="AI89:AI106" si="64">IF(AH89="","",AF89*AH89)</f>
        <v>0</v>
      </c>
      <c r="AJ89" s="284"/>
      <c r="AM89" s="267"/>
      <c r="AN89" s="268"/>
      <c r="AO89" s="269">
        <v>0</v>
      </c>
      <c r="AP89" s="282"/>
      <c r="AQ89" s="271">
        <v>1</v>
      </c>
      <c r="AR89" s="283">
        <f t="shared" ref="AR89:AR106" si="65">IF(AQ89="","",AO89*AQ89)</f>
        <v>0</v>
      </c>
      <c r="AS89" s="284"/>
      <c r="AV89" s="267"/>
      <c r="AW89" s="268"/>
      <c r="AX89" s="269">
        <v>0</v>
      </c>
      <c r="AY89" s="282"/>
      <c r="AZ89" s="271">
        <v>1</v>
      </c>
      <c r="BA89" s="283">
        <f t="shared" ref="BA89:BA106" si="66">IF(AZ89="","",AX89*AZ89)</f>
        <v>0</v>
      </c>
      <c r="BB89" s="284"/>
      <c r="BE89" s="267"/>
      <c r="BF89" s="268"/>
      <c r="BG89" s="269">
        <v>0</v>
      </c>
      <c r="BH89" s="282"/>
      <c r="BI89" s="271">
        <v>1</v>
      </c>
      <c r="BJ89" s="283">
        <f t="shared" ref="BJ89:BJ106" si="67">IF(BI89="","",BG89*BI89)</f>
        <v>0</v>
      </c>
      <c r="BK89" s="284"/>
      <c r="BN89" s="267"/>
      <c r="BO89" s="268"/>
      <c r="BP89" s="269">
        <v>0</v>
      </c>
      <c r="BQ89" s="282"/>
      <c r="BR89" s="271">
        <v>1</v>
      </c>
      <c r="BS89" s="283">
        <f t="shared" ref="BS89:BS106" si="68">IF(BR89="","",BP89*BR89)</f>
        <v>0</v>
      </c>
      <c r="BT89" s="284"/>
      <c r="BW89" s="267"/>
      <c r="BX89" s="268"/>
      <c r="BY89" s="269">
        <v>0</v>
      </c>
      <c r="BZ89" s="282"/>
      <c r="CA89" s="271">
        <v>1</v>
      </c>
      <c r="CB89" s="283">
        <f t="shared" ref="CB89:CB106" si="69">IF(CA89="","",BY89*CA89)</f>
        <v>0</v>
      </c>
      <c r="CC89" s="284"/>
      <c r="CF89" s="267"/>
      <c r="CG89" s="268"/>
      <c r="CH89" s="269">
        <v>0</v>
      </c>
      <c r="CI89" s="282"/>
      <c r="CJ89" s="271">
        <v>1</v>
      </c>
      <c r="CK89" s="283">
        <f t="shared" ref="CK89:CK106" si="70">IF(CJ89="","",CH89*CJ89)</f>
        <v>0</v>
      </c>
      <c r="CL89" s="284"/>
      <c r="CO89" s="267"/>
      <c r="CP89" s="268"/>
      <c r="CQ89" s="269">
        <v>0</v>
      </c>
      <c r="CR89" s="282"/>
      <c r="CS89" s="271">
        <v>1</v>
      </c>
      <c r="CT89" s="283">
        <f t="shared" ref="CT89:CT106" si="71">IF(CS89="","",CQ89*CS89)</f>
        <v>0</v>
      </c>
      <c r="CU89" s="284"/>
      <c r="CX89" s="267"/>
      <c r="CY89" s="268"/>
      <c r="CZ89" s="269">
        <v>0</v>
      </c>
      <c r="DA89" s="282"/>
      <c r="DB89" s="271">
        <v>1</v>
      </c>
      <c r="DC89" s="283">
        <f t="shared" ref="DC89:DC106" si="72">IF(DB89="","",CZ89*DB89)</f>
        <v>0</v>
      </c>
      <c r="DD89" s="284"/>
      <c r="DG89" s="267"/>
      <c r="DH89" s="268"/>
      <c r="DI89" s="269">
        <v>0</v>
      </c>
      <c r="DJ89" s="282"/>
      <c r="DK89" s="271">
        <v>1</v>
      </c>
      <c r="DL89" s="283">
        <f t="shared" ref="DL89:DL106" si="73">IF(DK89="","",DI89*DK89)</f>
        <v>0</v>
      </c>
      <c r="DM89" s="284"/>
      <c r="DP89" s="267"/>
      <c r="DQ89" s="268"/>
      <c r="DR89" s="269">
        <v>0</v>
      </c>
      <c r="DS89" s="282"/>
      <c r="DT89" s="271">
        <v>1</v>
      </c>
      <c r="DU89" s="283">
        <f t="shared" ref="DU89:DU106" si="74">IF(DT89="","",DR89*DT89)</f>
        <v>0</v>
      </c>
      <c r="DV89" s="284"/>
      <c r="DY89" s="267"/>
      <c r="DZ89" s="268"/>
      <c r="EA89" s="269">
        <v>0</v>
      </c>
      <c r="EB89" s="282"/>
      <c r="EC89" s="271">
        <v>1</v>
      </c>
      <c r="ED89" s="283">
        <f t="shared" ref="ED89:ED106" si="75">IF(EC89="","",EA89*EC89)</f>
        <v>0</v>
      </c>
      <c r="EE89" s="284"/>
    </row>
    <row r="90" spans="1:135" x14ac:dyDescent="0.35">
      <c r="A90" s="86"/>
      <c r="B90" s="96">
        <v>4</v>
      </c>
      <c r="C90" s="586"/>
      <c r="D90" s="587"/>
      <c r="E90" s="587"/>
      <c r="F90" s="587"/>
      <c r="G90" s="587"/>
      <c r="H90" s="594"/>
      <c r="I90" s="141">
        <v>0</v>
      </c>
      <c r="J90" s="142">
        <v>0</v>
      </c>
      <c r="K90" s="143">
        <f t="shared" ref="K90:K104" si="76">I90*J90</f>
        <v>0</v>
      </c>
      <c r="L90" s="89"/>
      <c r="M90" s="56"/>
      <c r="Z90" s="258">
        <f t="shared" si="62"/>
        <v>0</v>
      </c>
      <c r="AA90" s="258">
        <f t="shared" si="61"/>
        <v>0</v>
      </c>
      <c r="AB90" s="258">
        <f t="shared" si="63"/>
        <v>0</v>
      </c>
      <c r="AD90" s="267"/>
      <c r="AE90" s="268"/>
      <c r="AF90" s="269">
        <v>0</v>
      </c>
      <c r="AG90" s="282"/>
      <c r="AH90" s="271">
        <v>1</v>
      </c>
      <c r="AI90" s="283">
        <f t="shared" si="64"/>
        <v>0</v>
      </c>
      <c r="AJ90" s="284"/>
      <c r="AM90" s="267"/>
      <c r="AN90" s="268"/>
      <c r="AO90" s="269">
        <v>0</v>
      </c>
      <c r="AP90" s="282"/>
      <c r="AQ90" s="271">
        <v>1</v>
      </c>
      <c r="AR90" s="283">
        <f t="shared" si="65"/>
        <v>0</v>
      </c>
      <c r="AS90" s="284"/>
      <c r="AV90" s="267"/>
      <c r="AW90" s="268"/>
      <c r="AX90" s="269">
        <v>0</v>
      </c>
      <c r="AY90" s="282"/>
      <c r="AZ90" s="271">
        <v>1</v>
      </c>
      <c r="BA90" s="283">
        <f t="shared" si="66"/>
        <v>0</v>
      </c>
      <c r="BB90" s="284"/>
      <c r="BE90" s="267"/>
      <c r="BF90" s="268"/>
      <c r="BG90" s="269">
        <v>0</v>
      </c>
      <c r="BH90" s="282"/>
      <c r="BI90" s="271">
        <v>1</v>
      </c>
      <c r="BJ90" s="283">
        <f t="shared" si="67"/>
        <v>0</v>
      </c>
      <c r="BK90" s="284"/>
      <c r="BN90" s="267"/>
      <c r="BO90" s="268"/>
      <c r="BP90" s="269">
        <v>0</v>
      </c>
      <c r="BQ90" s="282"/>
      <c r="BR90" s="271">
        <v>1</v>
      </c>
      <c r="BS90" s="283">
        <f t="shared" si="68"/>
        <v>0</v>
      </c>
      <c r="BT90" s="284"/>
      <c r="BW90" s="267"/>
      <c r="BX90" s="268"/>
      <c r="BY90" s="269">
        <v>0</v>
      </c>
      <c r="BZ90" s="282"/>
      <c r="CA90" s="271">
        <v>1</v>
      </c>
      <c r="CB90" s="283">
        <f t="shared" si="69"/>
        <v>0</v>
      </c>
      <c r="CC90" s="284"/>
      <c r="CF90" s="267"/>
      <c r="CG90" s="268"/>
      <c r="CH90" s="269">
        <v>0</v>
      </c>
      <c r="CI90" s="282"/>
      <c r="CJ90" s="271">
        <v>1</v>
      </c>
      <c r="CK90" s="283">
        <f t="shared" si="70"/>
        <v>0</v>
      </c>
      <c r="CL90" s="284"/>
      <c r="CO90" s="267"/>
      <c r="CP90" s="268"/>
      <c r="CQ90" s="269">
        <v>0</v>
      </c>
      <c r="CR90" s="282"/>
      <c r="CS90" s="271">
        <v>1</v>
      </c>
      <c r="CT90" s="283">
        <f t="shared" si="71"/>
        <v>0</v>
      </c>
      <c r="CU90" s="284"/>
      <c r="CX90" s="267"/>
      <c r="CY90" s="268"/>
      <c r="CZ90" s="269">
        <v>0</v>
      </c>
      <c r="DA90" s="282"/>
      <c r="DB90" s="271">
        <v>1</v>
      </c>
      <c r="DC90" s="283">
        <f t="shared" si="72"/>
        <v>0</v>
      </c>
      <c r="DD90" s="284"/>
      <c r="DG90" s="267"/>
      <c r="DH90" s="268"/>
      <c r="DI90" s="269">
        <v>0</v>
      </c>
      <c r="DJ90" s="282"/>
      <c r="DK90" s="271">
        <v>1</v>
      </c>
      <c r="DL90" s="283">
        <f t="shared" si="73"/>
        <v>0</v>
      </c>
      <c r="DM90" s="284"/>
      <c r="DP90" s="267"/>
      <c r="DQ90" s="268"/>
      <c r="DR90" s="269">
        <v>0</v>
      </c>
      <c r="DS90" s="282"/>
      <c r="DT90" s="271">
        <v>1</v>
      </c>
      <c r="DU90" s="283">
        <f t="shared" si="74"/>
        <v>0</v>
      </c>
      <c r="DV90" s="284"/>
      <c r="DY90" s="267"/>
      <c r="DZ90" s="268"/>
      <c r="EA90" s="269">
        <v>0</v>
      </c>
      <c r="EB90" s="282"/>
      <c r="EC90" s="271">
        <v>1</v>
      </c>
      <c r="ED90" s="283">
        <f t="shared" si="75"/>
        <v>0</v>
      </c>
      <c r="EE90" s="284"/>
    </row>
    <row r="91" spans="1:135" x14ac:dyDescent="0.35">
      <c r="A91" s="86"/>
      <c r="B91" s="96">
        <v>5</v>
      </c>
      <c r="C91" s="586"/>
      <c r="D91" s="587"/>
      <c r="E91" s="587"/>
      <c r="F91" s="587"/>
      <c r="G91" s="587"/>
      <c r="H91" s="594"/>
      <c r="I91" s="141">
        <v>0</v>
      </c>
      <c r="J91" s="142">
        <v>0</v>
      </c>
      <c r="K91" s="143">
        <f t="shared" si="76"/>
        <v>0</v>
      </c>
      <c r="L91" s="89"/>
      <c r="M91" s="56"/>
      <c r="Z91" s="258">
        <f t="shared" si="62"/>
        <v>0</v>
      </c>
      <c r="AA91" s="258">
        <f t="shared" si="61"/>
        <v>0</v>
      </c>
      <c r="AB91" s="258">
        <f t="shared" si="63"/>
        <v>0</v>
      </c>
      <c r="AD91" s="267"/>
      <c r="AE91" s="268"/>
      <c r="AF91" s="269">
        <v>0</v>
      </c>
      <c r="AG91" s="282"/>
      <c r="AH91" s="271">
        <v>1</v>
      </c>
      <c r="AI91" s="283">
        <f t="shared" si="64"/>
        <v>0</v>
      </c>
      <c r="AJ91" s="284"/>
      <c r="AM91" s="267"/>
      <c r="AN91" s="268"/>
      <c r="AO91" s="269">
        <v>0</v>
      </c>
      <c r="AP91" s="282"/>
      <c r="AQ91" s="271">
        <v>1</v>
      </c>
      <c r="AR91" s="283">
        <f t="shared" si="65"/>
        <v>0</v>
      </c>
      <c r="AS91" s="284"/>
      <c r="AV91" s="267"/>
      <c r="AW91" s="268"/>
      <c r="AX91" s="269">
        <v>0</v>
      </c>
      <c r="AY91" s="282"/>
      <c r="AZ91" s="271">
        <v>1</v>
      </c>
      <c r="BA91" s="283">
        <f t="shared" si="66"/>
        <v>0</v>
      </c>
      <c r="BB91" s="284"/>
      <c r="BE91" s="267"/>
      <c r="BF91" s="268"/>
      <c r="BG91" s="269">
        <v>0</v>
      </c>
      <c r="BH91" s="282"/>
      <c r="BI91" s="271">
        <v>1</v>
      </c>
      <c r="BJ91" s="283">
        <f t="shared" si="67"/>
        <v>0</v>
      </c>
      <c r="BK91" s="284"/>
      <c r="BN91" s="267"/>
      <c r="BO91" s="268"/>
      <c r="BP91" s="269">
        <v>0</v>
      </c>
      <c r="BQ91" s="282"/>
      <c r="BR91" s="271">
        <v>1</v>
      </c>
      <c r="BS91" s="283">
        <f t="shared" si="68"/>
        <v>0</v>
      </c>
      <c r="BT91" s="284"/>
      <c r="BW91" s="267"/>
      <c r="BX91" s="268"/>
      <c r="BY91" s="269">
        <v>0</v>
      </c>
      <c r="BZ91" s="282"/>
      <c r="CA91" s="271">
        <v>1</v>
      </c>
      <c r="CB91" s="283">
        <f t="shared" si="69"/>
        <v>0</v>
      </c>
      <c r="CC91" s="284"/>
      <c r="CF91" s="267"/>
      <c r="CG91" s="268"/>
      <c r="CH91" s="269">
        <v>0</v>
      </c>
      <c r="CI91" s="282"/>
      <c r="CJ91" s="271">
        <v>1</v>
      </c>
      <c r="CK91" s="283">
        <f t="shared" si="70"/>
        <v>0</v>
      </c>
      <c r="CL91" s="284"/>
      <c r="CO91" s="267"/>
      <c r="CP91" s="268"/>
      <c r="CQ91" s="269">
        <v>0</v>
      </c>
      <c r="CR91" s="282"/>
      <c r="CS91" s="271">
        <v>1</v>
      </c>
      <c r="CT91" s="283">
        <f t="shared" si="71"/>
        <v>0</v>
      </c>
      <c r="CU91" s="284"/>
      <c r="CX91" s="267"/>
      <c r="CY91" s="268"/>
      <c r="CZ91" s="269">
        <v>0</v>
      </c>
      <c r="DA91" s="282"/>
      <c r="DB91" s="271">
        <v>1</v>
      </c>
      <c r="DC91" s="283">
        <f t="shared" si="72"/>
        <v>0</v>
      </c>
      <c r="DD91" s="284"/>
      <c r="DG91" s="267"/>
      <c r="DH91" s="268"/>
      <c r="DI91" s="269">
        <v>0</v>
      </c>
      <c r="DJ91" s="282"/>
      <c r="DK91" s="271">
        <v>1</v>
      </c>
      <c r="DL91" s="283">
        <f t="shared" si="73"/>
        <v>0</v>
      </c>
      <c r="DM91" s="284"/>
      <c r="DP91" s="267"/>
      <c r="DQ91" s="268"/>
      <c r="DR91" s="269">
        <v>0</v>
      </c>
      <c r="DS91" s="282"/>
      <c r="DT91" s="271">
        <v>1</v>
      </c>
      <c r="DU91" s="283">
        <f t="shared" si="74"/>
        <v>0</v>
      </c>
      <c r="DV91" s="284"/>
      <c r="DY91" s="267"/>
      <c r="DZ91" s="268"/>
      <c r="EA91" s="269">
        <v>0</v>
      </c>
      <c r="EB91" s="282"/>
      <c r="EC91" s="271">
        <v>1</v>
      </c>
      <c r="ED91" s="283">
        <f t="shared" si="75"/>
        <v>0</v>
      </c>
      <c r="EE91" s="284"/>
    </row>
    <row r="92" spans="1:135" hidden="1" x14ac:dyDescent="0.35">
      <c r="A92" s="86"/>
      <c r="B92" s="96">
        <v>6</v>
      </c>
      <c r="C92" s="586"/>
      <c r="D92" s="587"/>
      <c r="E92" s="587"/>
      <c r="F92" s="587"/>
      <c r="G92" s="587"/>
      <c r="H92" s="594"/>
      <c r="I92" s="141">
        <v>0</v>
      </c>
      <c r="J92" s="142">
        <v>0</v>
      </c>
      <c r="K92" s="143">
        <f t="shared" si="76"/>
        <v>0</v>
      </c>
      <c r="L92" s="89"/>
      <c r="M92" s="56"/>
      <c r="Z92" s="258">
        <f t="shared" si="62"/>
        <v>0</v>
      </c>
      <c r="AA92" s="258">
        <f t="shared" si="61"/>
        <v>0</v>
      </c>
      <c r="AB92" s="258">
        <f t="shared" si="63"/>
        <v>0</v>
      </c>
      <c r="AD92" s="267"/>
      <c r="AE92" s="268"/>
      <c r="AF92" s="269">
        <v>0</v>
      </c>
      <c r="AG92" s="282"/>
      <c r="AH92" s="271">
        <v>1</v>
      </c>
      <c r="AI92" s="283">
        <f t="shared" si="64"/>
        <v>0</v>
      </c>
      <c r="AJ92" s="284"/>
      <c r="AM92" s="267"/>
      <c r="AN92" s="268"/>
      <c r="AO92" s="269">
        <v>0</v>
      </c>
      <c r="AP92" s="282"/>
      <c r="AQ92" s="271">
        <v>1</v>
      </c>
      <c r="AR92" s="283">
        <f t="shared" si="65"/>
        <v>0</v>
      </c>
      <c r="AS92" s="284"/>
      <c r="AV92" s="267"/>
      <c r="AW92" s="268"/>
      <c r="AX92" s="269">
        <v>0</v>
      </c>
      <c r="AY92" s="282"/>
      <c r="AZ92" s="271">
        <v>1</v>
      </c>
      <c r="BA92" s="283">
        <f t="shared" si="66"/>
        <v>0</v>
      </c>
      <c r="BB92" s="284"/>
      <c r="BE92" s="267"/>
      <c r="BF92" s="268"/>
      <c r="BG92" s="269">
        <v>0</v>
      </c>
      <c r="BH92" s="282"/>
      <c r="BI92" s="271">
        <v>1</v>
      </c>
      <c r="BJ92" s="283">
        <f t="shared" si="67"/>
        <v>0</v>
      </c>
      <c r="BK92" s="284"/>
      <c r="BN92" s="267"/>
      <c r="BO92" s="268"/>
      <c r="BP92" s="269">
        <v>0</v>
      </c>
      <c r="BQ92" s="282"/>
      <c r="BR92" s="271">
        <v>1</v>
      </c>
      <c r="BS92" s="283">
        <f t="shared" si="68"/>
        <v>0</v>
      </c>
      <c r="BT92" s="284"/>
      <c r="BW92" s="267"/>
      <c r="BX92" s="268"/>
      <c r="BY92" s="269">
        <v>0</v>
      </c>
      <c r="BZ92" s="282"/>
      <c r="CA92" s="271">
        <v>1</v>
      </c>
      <c r="CB92" s="283">
        <f t="shared" si="69"/>
        <v>0</v>
      </c>
      <c r="CC92" s="284"/>
      <c r="CF92" s="267"/>
      <c r="CG92" s="268"/>
      <c r="CH92" s="269">
        <v>0</v>
      </c>
      <c r="CI92" s="282"/>
      <c r="CJ92" s="271">
        <v>1</v>
      </c>
      <c r="CK92" s="283">
        <f t="shared" si="70"/>
        <v>0</v>
      </c>
      <c r="CL92" s="284"/>
      <c r="CO92" s="267"/>
      <c r="CP92" s="268"/>
      <c r="CQ92" s="269">
        <v>0</v>
      </c>
      <c r="CR92" s="282"/>
      <c r="CS92" s="271">
        <v>1</v>
      </c>
      <c r="CT92" s="283">
        <f t="shared" si="71"/>
        <v>0</v>
      </c>
      <c r="CU92" s="284"/>
      <c r="CX92" s="267"/>
      <c r="CY92" s="268"/>
      <c r="CZ92" s="269">
        <v>0</v>
      </c>
      <c r="DA92" s="282"/>
      <c r="DB92" s="271">
        <v>1</v>
      </c>
      <c r="DC92" s="283">
        <f t="shared" si="72"/>
        <v>0</v>
      </c>
      <c r="DD92" s="284"/>
      <c r="DG92" s="267"/>
      <c r="DH92" s="268"/>
      <c r="DI92" s="269">
        <v>0</v>
      </c>
      <c r="DJ92" s="282"/>
      <c r="DK92" s="271">
        <v>1</v>
      </c>
      <c r="DL92" s="283">
        <f t="shared" si="73"/>
        <v>0</v>
      </c>
      <c r="DM92" s="284"/>
      <c r="DP92" s="267"/>
      <c r="DQ92" s="268"/>
      <c r="DR92" s="269">
        <v>0</v>
      </c>
      <c r="DS92" s="282"/>
      <c r="DT92" s="271">
        <v>1</v>
      </c>
      <c r="DU92" s="283">
        <f t="shared" si="74"/>
        <v>0</v>
      </c>
      <c r="DV92" s="284"/>
      <c r="DY92" s="267"/>
      <c r="DZ92" s="268"/>
      <c r="EA92" s="269">
        <v>0</v>
      </c>
      <c r="EB92" s="282"/>
      <c r="EC92" s="271">
        <v>1</v>
      </c>
      <c r="ED92" s="283">
        <f t="shared" si="75"/>
        <v>0</v>
      </c>
      <c r="EE92" s="284"/>
    </row>
    <row r="93" spans="1:135" hidden="1" x14ac:dyDescent="0.35">
      <c r="A93" s="86"/>
      <c r="B93" s="96">
        <v>7</v>
      </c>
      <c r="C93" s="586"/>
      <c r="D93" s="587"/>
      <c r="E93" s="587"/>
      <c r="F93" s="587"/>
      <c r="G93" s="587"/>
      <c r="H93" s="594"/>
      <c r="I93" s="141">
        <v>0</v>
      </c>
      <c r="J93" s="142">
        <v>0</v>
      </c>
      <c r="K93" s="143">
        <f t="shared" si="76"/>
        <v>0</v>
      </c>
      <c r="L93" s="89"/>
      <c r="M93" s="56"/>
      <c r="Z93" s="258">
        <f t="shared" si="62"/>
        <v>0</v>
      </c>
      <c r="AA93" s="258">
        <f t="shared" si="61"/>
        <v>0</v>
      </c>
      <c r="AB93" s="258">
        <f t="shared" si="63"/>
        <v>0</v>
      </c>
      <c r="AD93" s="267"/>
      <c r="AE93" s="268"/>
      <c r="AF93" s="269">
        <v>0</v>
      </c>
      <c r="AG93" s="282"/>
      <c r="AH93" s="271">
        <v>1</v>
      </c>
      <c r="AI93" s="283">
        <f t="shared" si="64"/>
        <v>0</v>
      </c>
      <c r="AJ93" s="284"/>
      <c r="AM93" s="267"/>
      <c r="AN93" s="268"/>
      <c r="AO93" s="269">
        <v>0</v>
      </c>
      <c r="AP93" s="282"/>
      <c r="AQ93" s="271">
        <v>1</v>
      </c>
      <c r="AR93" s="283">
        <f t="shared" si="65"/>
        <v>0</v>
      </c>
      <c r="AS93" s="284"/>
      <c r="AV93" s="267"/>
      <c r="AW93" s="268"/>
      <c r="AX93" s="269">
        <v>0</v>
      </c>
      <c r="AY93" s="282"/>
      <c r="AZ93" s="271">
        <v>1</v>
      </c>
      <c r="BA93" s="283">
        <f t="shared" si="66"/>
        <v>0</v>
      </c>
      <c r="BB93" s="284"/>
      <c r="BE93" s="267"/>
      <c r="BF93" s="268"/>
      <c r="BG93" s="269">
        <v>0</v>
      </c>
      <c r="BH93" s="282"/>
      <c r="BI93" s="271">
        <v>1</v>
      </c>
      <c r="BJ93" s="283">
        <f t="shared" si="67"/>
        <v>0</v>
      </c>
      <c r="BK93" s="284"/>
      <c r="BN93" s="267"/>
      <c r="BO93" s="268"/>
      <c r="BP93" s="269">
        <v>0</v>
      </c>
      <c r="BQ93" s="282"/>
      <c r="BR93" s="271">
        <v>1</v>
      </c>
      <c r="BS93" s="283">
        <f t="shared" si="68"/>
        <v>0</v>
      </c>
      <c r="BT93" s="284"/>
      <c r="BW93" s="267"/>
      <c r="BX93" s="268"/>
      <c r="BY93" s="269">
        <v>0</v>
      </c>
      <c r="BZ93" s="282"/>
      <c r="CA93" s="271">
        <v>1</v>
      </c>
      <c r="CB93" s="283">
        <f t="shared" si="69"/>
        <v>0</v>
      </c>
      <c r="CC93" s="284"/>
      <c r="CF93" s="267"/>
      <c r="CG93" s="268"/>
      <c r="CH93" s="269">
        <v>0</v>
      </c>
      <c r="CI93" s="282"/>
      <c r="CJ93" s="271">
        <v>1</v>
      </c>
      <c r="CK93" s="283">
        <f t="shared" si="70"/>
        <v>0</v>
      </c>
      <c r="CL93" s="284"/>
      <c r="CO93" s="267"/>
      <c r="CP93" s="268"/>
      <c r="CQ93" s="269">
        <v>0</v>
      </c>
      <c r="CR93" s="282"/>
      <c r="CS93" s="271">
        <v>1</v>
      </c>
      <c r="CT93" s="283">
        <f t="shared" si="71"/>
        <v>0</v>
      </c>
      <c r="CU93" s="284"/>
      <c r="CX93" s="267"/>
      <c r="CY93" s="268"/>
      <c r="CZ93" s="269">
        <v>0</v>
      </c>
      <c r="DA93" s="282"/>
      <c r="DB93" s="271">
        <v>1</v>
      </c>
      <c r="DC93" s="283">
        <f t="shared" si="72"/>
        <v>0</v>
      </c>
      <c r="DD93" s="284"/>
      <c r="DG93" s="267"/>
      <c r="DH93" s="268"/>
      <c r="DI93" s="269">
        <v>0</v>
      </c>
      <c r="DJ93" s="282"/>
      <c r="DK93" s="271">
        <v>1</v>
      </c>
      <c r="DL93" s="283">
        <f t="shared" si="73"/>
        <v>0</v>
      </c>
      <c r="DM93" s="284"/>
      <c r="DP93" s="267"/>
      <c r="DQ93" s="268"/>
      <c r="DR93" s="269">
        <v>0</v>
      </c>
      <c r="DS93" s="282"/>
      <c r="DT93" s="271">
        <v>1</v>
      </c>
      <c r="DU93" s="283">
        <f t="shared" si="74"/>
        <v>0</v>
      </c>
      <c r="DV93" s="284"/>
      <c r="DY93" s="267"/>
      <c r="DZ93" s="268"/>
      <c r="EA93" s="269">
        <v>0</v>
      </c>
      <c r="EB93" s="282"/>
      <c r="EC93" s="271">
        <v>1</v>
      </c>
      <c r="ED93" s="283">
        <f t="shared" si="75"/>
        <v>0</v>
      </c>
      <c r="EE93" s="284"/>
    </row>
    <row r="94" spans="1:135" hidden="1" x14ac:dyDescent="0.35">
      <c r="A94" s="86"/>
      <c r="B94" s="96">
        <v>8</v>
      </c>
      <c r="C94" s="586"/>
      <c r="D94" s="587"/>
      <c r="E94" s="587"/>
      <c r="F94" s="587"/>
      <c r="G94" s="587"/>
      <c r="H94" s="594"/>
      <c r="I94" s="141">
        <v>0</v>
      </c>
      <c r="J94" s="142">
        <v>0</v>
      </c>
      <c r="K94" s="143">
        <f t="shared" si="76"/>
        <v>0</v>
      </c>
      <c r="L94" s="89"/>
      <c r="M94" s="56"/>
      <c r="Z94" s="258">
        <f t="shared" si="62"/>
        <v>0</v>
      </c>
      <c r="AA94" s="258">
        <f t="shared" si="61"/>
        <v>0</v>
      </c>
      <c r="AB94" s="258">
        <f t="shared" si="63"/>
        <v>0</v>
      </c>
      <c r="AD94" s="267"/>
      <c r="AE94" s="268"/>
      <c r="AF94" s="269">
        <v>0</v>
      </c>
      <c r="AG94" s="282"/>
      <c r="AH94" s="271">
        <v>1</v>
      </c>
      <c r="AI94" s="283">
        <f t="shared" si="64"/>
        <v>0</v>
      </c>
      <c r="AJ94" s="284"/>
      <c r="AM94" s="267"/>
      <c r="AN94" s="268"/>
      <c r="AO94" s="269">
        <v>0</v>
      </c>
      <c r="AP94" s="282"/>
      <c r="AQ94" s="271">
        <v>1</v>
      </c>
      <c r="AR94" s="283">
        <f t="shared" si="65"/>
        <v>0</v>
      </c>
      <c r="AS94" s="284"/>
      <c r="AV94" s="267"/>
      <c r="AW94" s="268"/>
      <c r="AX94" s="269">
        <v>0</v>
      </c>
      <c r="AY94" s="282"/>
      <c r="AZ94" s="271">
        <v>1</v>
      </c>
      <c r="BA94" s="283">
        <f t="shared" si="66"/>
        <v>0</v>
      </c>
      <c r="BB94" s="284"/>
      <c r="BE94" s="267"/>
      <c r="BF94" s="268"/>
      <c r="BG94" s="269">
        <v>0</v>
      </c>
      <c r="BH94" s="282"/>
      <c r="BI94" s="271">
        <v>1</v>
      </c>
      <c r="BJ94" s="283">
        <f t="shared" si="67"/>
        <v>0</v>
      </c>
      <c r="BK94" s="284"/>
      <c r="BN94" s="267"/>
      <c r="BO94" s="268"/>
      <c r="BP94" s="269">
        <v>0</v>
      </c>
      <c r="BQ94" s="282"/>
      <c r="BR94" s="271">
        <v>1</v>
      </c>
      <c r="BS94" s="283">
        <f t="shared" si="68"/>
        <v>0</v>
      </c>
      <c r="BT94" s="284"/>
      <c r="BW94" s="267"/>
      <c r="BX94" s="268"/>
      <c r="BY94" s="269">
        <v>0</v>
      </c>
      <c r="BZ94" s="282"/>
      <c r="CA94" s="271">
        <v>1</v>
      </c>
      <c r="CB94" s="283">
        <f t="shared" si="69"/>
        <v>0</v>
      </c>
      <c r="CC94" s="284"/>
      <c r="CF94" s="267"/>
      <c r="CG94" s="268"/>
      <c r="CH94" s="269">
        <v>0</v>
      </c>
      <c r="CI94" s="282"/>
      <c r="CJ94" s="271">
        <v>1</v>
      </c>
      <c r="CK94" s="283">
        <f t="shared" si="70"/>
        <v>0</v>
      </c>
      <c r="CL94" s="284"/>
      <c r="CO94" s="267"/>
      <c r="CP94" s="268"/>
      <c r="CQ94" s="269">
        <v>0</v>
      </c>
      <c r="CR94" s="282"/>
      <c r="CS94" s="271">
        <v>1</v>
      </c>
      <c r="CT94" s="283">
        <f t="shared" si="71"/>
        <v>0</v>
      </c>
      <c r="CU94" s="284"/>
      <c r="CX94" s="267"/>
      <c r="CY94" s="268"/>
      <c r="CZ94" s="269">
        <v>0</v>
      </c>
      <c r="DA94" s="282"/>
      <c r="DB94" s="271">
        <v>1</v>
      </c>
      <c r="DC94" s="283">
        <f t="shared" si="72"/>
        <v>0</v>
      </c>
      <c r="DD94" s="284"/>
      <c r="DG94" s="267"/>
      <c r="DH94" s="268"/>
      <c r="DI94" s="269">
        <v>0</v>
      </c>
      <c r="DJ94" s="282"/>
      <c r="DK94" s="271">
        <v>1</v>
      </c>
      <c r="DL94" s="283">
        <f t="shared" si="73"/>
        <v>0</v>
      </c>
      <c r="DM94" s="284"/>
      <c r="DP94" s="267"/>
      <c r="DQ94" s="268"/>
      <c r="DR94" s="269">
        <v>0</v>
      </c>
      <c r="DS94" s="282"/>
      <c r="DT94" s="271">
        <v>1</v>
      </c>
      <c r="DU94" s="283">
        <f t="shared" si="74"/>
        <v>0</v>
      </c>
      <c r="DV94" s="284"/>
      <c r="DY94" s="267"/>
      <c r="DZ94" s="268"/>
      <c r="EA94" s="269">
        <v>0</v>
      </c>
      <c r="EB94" s="282"/>
      <c r="EC94" s="271">
        <v>1</v>
      </c>
      <c r="ED94" s="283">
        <f t="shared" si="75"/>
        <v>0</v>
      </c>
      <c r="EE94" s="284"/>
    </row>
    <row r="95" spans="1:135" hidden="1" x14ac:dyDescent="0.35">
      <c r="A95" s="86"/>
      <c r="B95" s="96">
        <v>9</v>
      </c>
      <c r="C95" s="586"/>
      <c r="D95" s="587"/>
      <c r="E95" s="587"/>
      <c r="F95" s="587"/>
      <c r="G95" s="587"/>
      <c r="H95" s="594"/>
      <c r="I95" s="141">
        <v>0</v>
      </c>
      <c r="J95" s="142">
        <v>0</v>
      </c>
      <c r="K95" s="143">
        <f t="shared" si="76"/>
        <v>0</v>
      </c>
      <c r="L95" s="89"/>
      <c r="M95" s="56"/>
      <c r="Z95" s="258">
        <f t="shared" si="62"/>
        <v>0</v>
      </c>
      <c r="AA95" s="258">
        <f t="shared" si="61"/>
        <v>0</v>
      </c>
      <c r="AB95" s="258">
        <f t="shared" si="63"/>
        <v>0</v>
      </c>
      <c r="AD95" s="267"/>
      <c r="AE95" s="268"/>
      <c r="AF95" s="269">
        <v>0</v>
      </c>
      <c r="AG95" s="282"/>
      <c r="AH95" s="271">
        <v>1</v>
      </c>
      <c r="AI95" s="283">
        <f t="shared" si="64"/>
        <v>0</v>
      </c>
      <c r="AJ95" s="284"/>
      <c r="AM95" s="267"/>
      <c r="AN95" s="268"/>
      <c r="AO95" s="269">
        <v>0</v>
      </c>
      <c r="AP95" s="282"/>
      <c r="AQ95" s="271">
        <v>1</v>
      </c>
      <c r="AR95" s="283">
        <f t="shared" si="65"/>
        <v>0</v>
      </c>
      <c r="AS95" s="284"/>
      <c r="AV95" s="267"/>
      <c r="AW95" s="268"/>
      <c r="AX95" s="269">
        <v>0</v>
      </c>
      <c r="AY95" s="282"/>
      <c r="AZ95" s="271">
        <v>1</v>
      </c>
      <c r="BA95" s="283">
        <f t="shared" si="66"/>
        <v>0</v>
      </c>
      <c r="BB95" s="284"/>
      <c r="BE95" s="267"/>
      <c r="BF95" s="268"/>
      <c r="BG95" s="269">
        <v>0</v>
      </c>
      <c r="BH95" s="282"/>
      <c r="BI95" s="271">
        <v>1</v>
      </c>
      <c r="BJ95" s="283">
        <f t="shared" si="67"/>
        <v>0</v>
      </c>
      <c r="BK95" s="284"/>
      <c r="BN95" s="267"/>
      <c r="BO95" s="268"/>
      <c r="BP95" s="269">
        <v>0</v>
      </c>
      <c r="BQ95" s="282"/>
      <c r="BR95" s="271">
        <v>1</v>
      </c>
      <c r="BS95" s="283">
        <f t="shared" si="68"/>
        <v>0</v>
      </c>
      <c r="BT95" s="284"/>
      <c r="BW95" s="267"/>
      <c r="BX95" s="268"/>
      <c r="BY95" s="269">
        <v>0</v>
      </c>
      <c r="BZ95" s="282"/>
      <c r="CA95" s="271">
        <v>1</v>
      </c>
      <c r="CB95" s="283">
        <f t="shared" si="69"/>
        <v>0</v>
      </c>
      <c r="CC95" s="284"/>
      <c r="CF95" s="267"/>
      <c r="CG95" s="268"/>
      <c r="CH95" s="269">
        <v>0</v>
      </c>
      <c r="CI95" s="282"/>
      <c r="CJ95" s="271">
        <v>1</v>
      </c>
      <c r="CK95" s="283">
        <f t="shared" si="70"/>
        <v>0</v>
      </c>
      <c r="CL95" s="284"/>
      <c r="CO95" s="267"/>
      <c r="CP95" s="268"/>
      <c r="CQ95" s="269">
        <v>0</v>
      </c>
      <c r="CR95" s="282"/>
      <c r="CS95" s="271">
        <v>1</v>
      </c>
      <c r="CT95" s="283">
        <f t="shared" si="71"/>
        <v>0</v>
      </c>
      <c r="CU95" s="284"/>
      <c r="CX95" s="267"/>
      <c r="CY95" s="268"/>
      <c r="CZ95" s="269">
        <v>0</v>
      </c>
      <c r="DA95" s="282"/>
      <c r="DB95" s="271">
        <v>1</v>
      </c>
      <c r="DC95" s="283">
        <f t="shared" si="72"/>
        <v>0</v>
      </c>
      <c r="DD95" s="284"/>
      <c r="DG95" s="267"/>
      <c r="DH95" s="268"/>
      <c r="DI95" s="269">
        <v>0</v>
      </c>
      <c r="DJ95" s="282"/>
      <c r="DK95" s="271">
        <v>1</v>
      </c>
      <c r="DL95" s="283">
        <f t="shared" si="73"/>
        <v>0</v>
      </c>
      <c r="DM95" s="284"/>
      <c r="DP95" s="267"/>
      <c r="DQ95" s="268"/>
      <c r="DR95" s="269">
        <v>0</v>
      </c>
      <c r="DS95" s="282"/>
      <c r="DT95" s="271">
        <v>1</v>
      </c>
      <c r="DU95" s="283">
        <f t="shared" si="74"/>
        <v>0</v>
      </c>
      <c r="DV95" s="284"/>
      <c r="DY95" s="267"/>
      <c r="DZ95" s="268"/>
      <c r="EA95" s="269">
        <v>0</v>
      </c>
      <c r="EB95" s="282"/>
      <c r="EC95" s="271">
        <v>1</v>
      </c>
      <c r="ED95" s="283">
        <f t="shared" si="75"/>
        <v>0</v>
      </c>
      <c r="EE95" s="284"/>
    </row>
    <row r="96" spans="1:135" hidden="1" x14ac:dyDescent="0.35">
      <c r="A96" s="86"/>
      <c r="B96" s="96">
        <v>10</v>
      </c>
      <c r="C96" s="586"/>
      <c r="D96" s="587"/>
      <c r="E96" s="587"/>
      <c r="F96" s="587"/>
      <c r="G96" s="587"/>
      <c r="H96" s="594"/>
      <c r="I96" s="141">
        <v>0</v>
      </c>
      <c r="J96" s="142">
        <v>0</v>
      </c>
      <c r="K96" s="143">
        <f t="shared" si="76"/>
        <v>0</v>
      </c>
      <c r="L96" s="89"/>
      <c r="M96" s="56"/>
      <c r="Z96" s="258">
        <f t="shared" si="62"/>
        <v>0</v>
      </c>
      <c r="AA96" s="258">
        <f t="shared" si="61"/>
        <v>0</v>
      </c>
      <c r="AB96" s="258">
        <f t="shared" si="63"/>
        <v>0</v>
      </c>
      <c r="AD96" s="267"/>
      <c r="AE96" s="268"/>
      <c r="AF96" s="269">
        <v>0</v>
      </c>
      <c r="AG96" s="282"/>
      <c r="AH96" s="271">
        <v>1</v>
      </c>
      <c r="AI96" s="283">
        <f t="shared" si="64"/>
        <v>0</v>
      </c>
      <c r="AJ96" s="284"/>
      <c r="AM96" s="267"/>
      <c r="AN96" s="268"/>
      <c r="AO96" s="269">
        <v>0</v>
      </c>
      <c r="AP96" s="282"/>
      <c r="AQ96" s="271">
        <v>1</v>
      </c>
      <c r="AR96" s="283">
        <f t="shared" si="65"/>
        <v>0</v>
      </c>
      <c r="AS96" s="284"/>
      <c r="AV96" s="267"/>
      <c r="AW96" s="268"/>
      <c r="AX96" s="269">
        <v>0</v>
      </c>
      <c r="AY96" s="282"/>
      <c r="AZ96" s="271">
        <v>1</v>
      </c>
      <c r="BA96" s="283">
        <f t="shared" si="66"/>
        <v>0</v>
      </c>
      <c r="BB96" s="284"/>
      <c r="BE96" s="267"/>
      <c r="BF96" s="268"/>
      <c r="BG96" s="269">
        <v>0</v>
      </c>
      <c r="BH96" s="282"/>
      <c r="BI96" s="271">
        <v>1</v>
      </c>
      <c r="BJ96" s="283">
        <f t="shared" si="67"/>
        <v>0</v>
      </c>
      <c r="BK96" s="284"/>
      <c r="BN96" s="267"/>
      <c r="BO96" s="268"/>
      <c r="BP96" s="269">
        <v>0</v>
      </c>
      <c r="BQ96" s="282"/>
      <c r="BR96" s="271">
        <v>1</v>
      </c>
      <c r="BS96" s="283">
        <f t="shared" si="68"/>
        <v>0</v>
      </c>
      <c r="BT96" s="284"/>
      <c r="BW96" s="267"/>
      <c r="BX96" s="268"/>
      <c r="BY96" s="269">
        <v>0</v>
      </c>
      <c r="BZ96" s="282"/>
      <c r="CA96" s="271">
        <v>1</v>
      </c>
      <c r="CB96" s="283">
        <f t="shared" si="69"/>
        <v>0</v>
      </c>
      <c r="CC96" s="284"/>
      <c r="CF96" s="267"/>
      <c r="CG96" s="268"/>
      <c r="CH96" s="269">
        <v>0</v>
      </c>
      <c r="CI96" s="282"/>
      <c r="CJ96" s="271">
        <v>1</v>
      </c>
      <c r="CK96" s="283">
        <f t="shared" si="70"/>
        <v>0</v>
      </c>
      <c r="CL96" s="284"/>
      <c r="CO96" s="267"/>
      <c r="CP96" s="268"/>
      <c r="CQ96" s="269">
        <v>0</v>
      </c>
      <c r="CR96" s="282"/>
      <c r="CS96" s="271">
        <v>1</v>
      </c>
      <c r="CT96" s="283">
        <f t="shared" si="71"/>
        <v>0</v>
      </c>
      <c r="CU96" s="284"/>
      <c r="CX96" s="267"/>
      <c r="CY96" s="268"/>
      <c r="CZ96" s="269">
        <v>0</v>
      </c>
      <c r="DA96" s="282"/>
      <c r="DB96" s="271">
        <v>1</v>
      </c>
      <c r="DC96" s="283">
        <f t="shared" si="72"/>
        <v>0</v>
      </c>
      <c r="DD96" s="284"/>
      <c r="DG96" s="267"/>
      <c r="DH96" s="268"/>
      <c r="DI96" s="269">
        <v>0</v>
      </c>
      <c r="DJ96" s="282"/>
      <c r="DK96" s="271">
        <v>1</v>
      </c>
      <c r="DL96" s="283">
        <f t="shared" si="73"/>
        <v>0</v>
      </c>
      <c r="DM96" s="284"/>
      <c r="DP96" s="267"/>
      <c r="DQ96" s="268"/>
      <c r="DR96" s="269">
        <v>0</v>
      </c>
      <c r="DS96" s="282"/>
      <c r="DT96" s="271">
        <v>1</v>
      </c>
      <c r="DU96" s="283">
        <f t="shared" si="74"/>
        <v>0</v>
      </c>
      <c r="DV96" s="284"/>
      <c r="DY96" s="267"/>
      <c r="DZ96" s="268"/>
      <c r="EA96" s="269">
        <v>0</v>
      </c>
      <c r="EB96" s="282"/>
      <c r="EC96" s="271">
        <v>1</v>
      </c>
      <c r="ED96" s="283">
        <f t="shared" si="75"/>
        <v>0</v>
      </c>
      <c r="EE96" s="284"/>
    </row>
    <row r="97" spans="1:135" hidden="1" x14ac:dyDescent="0.35">
      <c r="A97" s="86"/>
      <c r="B97" s="96">
        <v>11</v>
      </c>
      <c r="C97" s="586"/>
      <c r="D97" s="587"/>
      <c r="E97" s="587"/>
      <c r="F97" s="587"/>
      <c r="G97" s="587"/>
      <c r="H97" s="594"/>
      <c r="I97" s="141">
        <v>0</v>
      </c>
      <c r="J97" s="142">
        <v>0</v>
      </c>
      <c r="K97" s="143">
        <f t="shared" si="76"/>
        <v>0</v>
      </c>
      <c r="L97" s="89"/>
      <c r="M97" s="56"/>
      <c r="Z97" s="258">
        <f t="shared" si="62"/>
        <v>0</v>
      </c>
      <c r="AA97" s="258">
        <f t="shared" si="61"/>
        <v>0</v>
      </c>
      <c r="AB97" s="258">
        <f t="shared" si="63"/>
        <v>0</v>
      </c>
      <c r="AD97" s="267"/>
      <c r="AE97" s="268"/>
      <c r="AF97" s="269">
        <v>0</v>
      </c>
      <c r="AG97" s="282"/>
      <c r="AH97" s="271">
        <v>1</v>
      </c>
      <c r="AI97" s="283">
        <f t="shared" si="64"/>
        <v>0</v>
      </c>
      <c r="AJ97" s="284"/>
      <c r="AM97" s="267"/>
      <c r="AN97" s="268"/>
      <c r="AO97" s="269">
        <v>0</v>
      </c>
      <c r="AP97" s="282"/>
      <c r="AQ97" s="271">
        <v>1</v>
      </c>
      <c r="AR97" s="283">
        <f t="shared" si="65"/>
        <v>0</v>
      </c>
      <c r="AS97" s="284"/>
      <c r="AV97" s="267"/>
      <c r="AW97" s="268"/>
      <c r="AX97" s="269">
        <v>0</v>
      </c>
      <c r="AY97" s="282"/>
      <c r="AZ97" s="271">
        <v>1</v>
      </c>
      <c r="BA97" s="283">
        <f t="shared" si="66"/>
        <v>0</v>
      </c>
      <c r="BB97" s="284"/>
      <c r="BE97" s="267"/>
      <c r="BF97" s="268"/>
      <c r="BG97" s="269">
        <v>0</v>
      </c>
      <c r="BH97" s="282"/>
      <c r="BI97" s="271">
        <v>1</v>
      </c>
      <c r="BJ97" s="283">
        <f t="shared" si="67"/>
        <v>0</v>
      </c>
      <c r="BK97" s="284"/>
      <c r="BN97" s="267"/>
      <c r="BO97" s="268"/>
      <c r="BP97" s="269">
        <v>0</v>
      </c>
      <c r="BQ97" s="282"/>
      <c r="BR97" s="271">
        <v>1</v>
      </c>
      <c r="BS97" s="283">
        <f t="shared" si="68"/>
        <v>0</v>
      </c>
      <c r="BT97" s="284"/>
      <c r="BW97" s="267"/>
      <c r="BX97" s="268"/>
      <c r="BY97" s="269">
        <v>0</v>
      </c>
      <c r="BZ97" s="282"/>
      <c r="CA97" s="271">
        <v>1</v>
      </c>
      <c r="CB97" s="283">
        <f t="shared" si="69"/>
        <v>0</v>
      </c>
      <c r="CC97" s="284"/>
      <c r="CF97" s="267"/>
      <c r="CG97" s="268"/>
      <c r="CH97" s="269">
        <v>0</v>
      </c>
      <c r="CI97" s="282"/>
      <c r="CJ97" s="271">
        <v>1</v>
      </c>
      <c r="CK97" s="283">
        <f t="shared" si="70"/>
        <v>0</v>
      </c>
      <c r="CL97" s="284"/>
      <c r="CO97" s="267"/>
      <c r="CP97" s="268"/>
      <c r="CQ97" s="269">
        <v>0</v>
      </c>
      <c r="CR97" s="282"/>
      <c r="CS97" s="271">
        <v>1</v>
      </c>
      <c r="CT97" s="283">
        <f t="shared" si="71"/>
        <v>0</v>
      </c>
      <c r="CU97" s="284"/>
      <c r="CX97" s="267"/>
      <c r="CY97" s="268"/>
      <c r="CZ97" s="269">
        <v>0</v>
      </c>
      <c r="DA97" s="282"/>
      <c r="DB97" s="271">
        <v>1</v>
      </c>
      <c r="DC97" s="283">
        <f t="shared" si="72"/>
        <v>0</v>
      </c>
      <c r="DD97" s="284"/>
      <c r="DG97" s="267"/>
      <c r="DH97" s="268"/>
      <c r="DI97" s="269">
        <v>0</v>
      </c>
      <c r="DJ97" s="282"/>
      <c r="DK97" s="271">
        <v>1</v>
      </c>
      <c r="DL97" s="283">
        <f t="shared" si="73"/>
        <v>0</v>
      </c>
      <c r="DM97" s="284"/>
      <c r="DP97" s="267"/>
      <c r="DQ97" s="268"/>
      <c r="DR97" s="269">
        <v>0</v>
      </c>
      <c r="DS97" s="282"/>
      <c r="DT97" s="271">
        <v>1</v>
      </c>
      <c r="DU97" s="283">
        <f t="shared" si="74"/>
        <v>0</v>
      </c>
      <c r="DV97" s="284"/>
      <c r="DY97" s="267"/>
      <c r="DZ97" s="268"/>
      <c r="EA97" s="269">
        <v>0</v>
      </c>
      <c r="EB97" s="282"/>
      <c r="EC97" s="271">
        <v>1</v>
      </c>
      <c r="ED97" s="283">
        <f t="shared" si="75"/>
        <v>0</v>
      </c>
      <c r="EE97" s="284"/>
    </row>
    <row r="98" spans="1:135" hidden="1" x14ac:dyDescent="0.35">
      <c r="A98" s="86"/>
      <c r="B98" s="96">
        <v>12</v>
      </c>
      <c r="C98" s="586"/>
      <c r="D98" s="587"/>
      <c r="E98" s="587"/>
      <c r="F98" s="587"/>
      <c r="G98" s="587"/>
      <c r="H98" s="594"/>
      <c r="I98" s="141">
        <v>0</v>
      </c>
      <c r="J98" s="142">
        <v>0</v>
      </c>
      <c r="K98" s="143">
        <f t="shared" si="76"/>
        <v>0</v>
      </c>
      <c r="L98" s="89"/>
      <c r="M98" s="56"/>
      <c r="Z98" s="258">
        <f t="shared" si="62"/>
        <v>0</v>
      </c>
      <c r="AA98" s="258">
        <f t="shared" si="61"/>
        <v>0</v>
      </c>
      <c r="AB98" s="258">
        <f t="shared" si="63"/>
        <v>0</v>
      </c>
      <c r="AD98" s="267"/>
      <c r="AE98" s="268"/>
      <c r="AF98" s="269">
        <v>0</v>
      </c>
      <c r="AG98" s="282"/>
      <c r="AH98" s="271">
        <v>1</v>
      </c>
      <c r="AI98" s="283">
        <f t="shared" si="64"/>
        <v>0</v>
      </c>
      <c r="AJ98" s="284"/>
      <c r="AM98" s="267"/>
      <c r="AN98" s="268"/>
      <c r="AO98" s="269">
        <v>0</v>
      </c>
      <c r="AP98" s="282"/>
      <c r="AQ98" s="271">
        <v>1</v>
      </c>
      <c r="AR98" s="283">
        <f t="shared" si="65"/>
        <v>0</v>
      </c>
      <c r="AS98" s="284"/>
      <c r="AV98" s="267"/>
      <c r="AW98" s="268"/>
      <c r="AX98" s="269">
        <v>0</v>
      </c>
      <c r="AY98" s="282"/>
      <c r="AZ98" s="271">
        <v>1</v>
      </c>
      <c r="BA98" s="283">
        <f t="shared" si="66"/>
        <v>0</v>
      </c>
      <c r="BB98" s="284"/>
      <c r="BE98" s="267"/>
      <c r="BF98" s="268"/>
      <c r="BG98" s="269">
        <v>0</v>
      </c>
      <c r="BH98" s="282"/>
      <c r="BI98" s="271">
        <v>1</v>
      </c>
      <c r="BJ98" s="283">
        <f t="shared" si="67"/>
        <v>0</v>
      </c>
      <c r="BK98" s="284"/>
      <c r="BN98" s="267"/>
      <c r="BO98" s="268"/>
      <c r="BP98" s="269">
        <v>0</v>
      </c>
      <c r="BQ98" s="282"/>
      <c r="BR98" s="271">
        <v>1</v>
      </c>
      <c r="BS98" s="283">
        <f t="shared" si="68"/>
        <v>0</v>
      </c>
      <c r="BT98" s="284"/>
      <c r="BW98" s="267"/>
      <c r="BX98" s="268"/>
      <c r="BY98" s="269">
        <v>0</v>
      </c>
      <c r="BZ98" s="282"/>
      <c r="CA98" s="271">
        <v>1</v>
      </c>
      <c r="CB98" s="283">
        <f t="shared" si="69"/>
        <v>0</v>
      </c>
      <c r="CC98" s="284"/>
      <c r="CF98" s="267"/>
      <c r="CG98" s="268"/>
      <c r="CH98" s="269">
        <v>0</v>
      </c>
      <c r="CI98" s="282"/>
      <c r="CJ98" s="271">
        <v>1</v>
      </c>
      <c r="CK98" s="283">
        <f t="shared" si="70"/>
        <v>0</v>
      </c>
      <c r="CL98" s="284"/>
      <c r="CO98" s="267"/>
      <c r="CP98" s="268"/>
      <c r="CQ98" s="269">
        <v>0</v>
      </c>
      <c r="CR98" s="282"/>
      <c r="CS98" s="271">
        <v>1</v>
      </c>
      <c r="CT98" s="283">
        <f t="shared" si="71"/>
        <v>0</v>
      </c>
      <c r="CU98" s="284"/>
      <c r="CX98" s="267"/>
      <c r="CY98" s="268"/>
      <c r="CZ98" s="269">
        <v>0</v>
      </c>
      <c r="DA98" s="282"/>
      <c r="DB98" s="271">
        <v>1</v>
      </c>
      <c r="DC98" s="283">
        <f t="shared" si="72"/>
        <v>0</v>
      </c>
      <c r="DD98" s="284"/>
      <c r="DG98" s="267"/>
      <c r="DH98" s="268"/>
      <c r="DI98" s="269">
        <v>0</v>
      </c>
      <c r="DJ98" s="282"/>
      <c r="DK98" s="271">
        <v>1</v>
      </c>
      <c r="DL98" s="283">
        <f t="shared" si="73"/>
        <v>0</v>
      </c>
      <c r="DM98" s="284"/>
      <c r="DP98" s="267"/>
      <c r="DQ98" s="268"/>
      <c r="DR98" s="269">
        <v>0</v>
      </c>
      <c r="DS98" s="282"/>
      <c r="DT98" s="271">
        <v>1</v>
      </c>
      <c r="DU98" s="283">
        <f t="shared" si="74"/>
        <v>0</v>
      </c>
      <c r="DV98" s="284"/>
      <c r="DY98" s="267"/>
      <c r="DZ98" s="268"/>
      <c r="EA98" s="269">
        <v>0</v>
      </c>
      <c r="EB98" s="282"/>
      <c r="EC98" s="271">
        <v>1</v>
      </c>
      <c r="ED98" s="283">
        <f t="shared" si="75"/>
        <v>0</v>
      </c>
      <c r="EE98" s="284"/>
    </row>
    <row r="99" spans="1:135" hidden="1" x14ac:dyDescent="0.35">
      <c r="A99" s="86"/>
      <c r="B99" s="96">
        <v>13</v>
      </c>
      <c r="C99" s="586"/>
      <c r="D99" s="587"/>
      <c r="E99" s="587"/>
      <c r="F99" s="587"/>
      <c r="G99" s="587"/>
      <c r="H99" s="594"/>
      <c r="I99" s="141">
        <v>0</v>
      </c>
      <c r="J99" s="142">
        <v>0</v>
      </c>
      <c r="K99" s="143">
        <f t="shared" si="76"/>
        <v>0</v>
      </c>
      <c r="L99" s="89"/>
      <c r="M99" s="56"/>
      <c r="Z99" s="258">
        <f t="shared" si="62"/>
        <v>0</v>
      </c>
      <c r="AA99" s="258">
        <f t="shared" si="61"/>
        <v>0</v>
      </c>
      <c r="AB99" s="258">
        <f t="shared" si="63"/>
        <v>0</v>
      </c>
      <c r="AD99" s="267"/>
      <c r="AE99" s="268"/>
      <c r="AF99" s="269">
        <v>0</v>
      </c>
      <c r="AG99" s="282"/>
      <c r="AH99" s="271">
        <v>1</v>
      </c>
      <c r="AI99" s="283">
        <f t="shared" si="64"/>
        <v>0</v>
      </c>
      <c r="AJ99" s="284"/>
      <c r="AM99" s="267"/>
      <c r="AN99" s="268"/>
      <c r="AO99" s="269">
        <v>0</v>
      </c>
      <c r="AP99" s="282"/>
      <c r="AQ99" s="271">
        <v>1</v>
      </c>
      <c r="AR99" s="283">
        <f t="shared" si="65"/>
        <v>0</v>
      </c>
      <c r="AS99" s="284"/>
      <c r="AV99" s="267"/>
      <c r="AW99" s="268"/>
      <c r="AX99" s="269">
        <v>0</v>
      </c>
      <c r="AY99" s="282"/>
      <c r="AZ99" s="271">
        <v>1</v>
      </c>
      <c r="BA99" s="283">
        <f t="shared" si="66"/>
        <v>0</v>
      </c>
      <c r="BB99" s="284"/>
      <c r="BE99" s="267"/>
      <c r="BF99" s="268"/>
      <c r="BG99" s="269">
        <v>0</v>
      </c>
      <c r="BH99" s="282"/>
      <c r="BI99" s="271">
        <v>1</v>
      </c>
      <c r="BJ99" s="283">
        <f t="shared" si="67"/>
        <v>0</v>
      </c>
      <c r="BK99" s="284"/>
      <c r="BN99" s="267"/>
      <c r="BO99" s="268"/>
      <c r="BP99" s="269">
        <v>0</v>
      </c>
      <c r="BQ99" s="282"/>
      <c r="BR99" s="271">
        <v>1</v>
      </c>
      <c r="BS99" s="283">
        <f t="shared" si="68"/>
        <v>0</v>
      </c>
      <c r="BT99" s="284"/>
      <c r="BW99" s="267"/>
      <c r="BX99" s="268"/>
      <c r="BY99" s="269">
        <v>0</v>
      </c>
      <c r="BZ99" s="282"/>
      <c r="CA99" s="271">
        <v>1</v>
      </c>
      <c r="CB99" s="283">
        <f t="shared" si="69"/>
        <v>0</v>
      </c>
      <c r="CC99" s="284"/>
      <c r="CF99" s="267"/>
      <c r="CG99" s="268"/>
      <c r="CH99" s="269">
        <v>0</v>
      </c>
      <c r="CI99" s="282"/>
      <c r="CJ99" s="271">
        <v>1</v>
      </c>
      <c r="CK99" s="283">
        <f t="shared" si="70"/>
        <v>0</v>
      </c>
      <c r="CL99" s="284"/>
      <c r="CO99" s="267"/>
      <c r="CP99" s="268"/>
      <c r="CQ99" s="269">
        <v>0</v>
      </c>
      <c r="CR99" s="282"/>
      <c r="CS99" s="271">
        <v>1</v>
      </c>
      <c r="CT99" s="283">
        <f t="shared" si="71"/>
        <v>0</v>
      </c>
      <c r="CU99" s="284"/>
      <c r="CX99" s="267"/>
      <c r="CY99" s="268"/>
      <c r="CZ99" s="269">
        <v>0</v>
      </c>
      <c r="DA99" s="282"/>
      <c r="DB99" s="271">
        <v>1</v>
      </c>
      <c r="DC99" s="283">
        <f t="shared" si="72"/>
        <v>0</v>
      </c>
      <c r="DD99" s="284"/>
      <c r="DG99" s="267"/>
      <c r="DH99" s="268"/>
      <c r="DI99" s="269">
        <v>0</v>
      </c>
      <c r="DJ99" s="282"/>
      <c r="DK99" s="271">
        <v>1</v>
      </c>
      <c r="DL99" s="283">
        <f t="shared" si="73"/>
        <v>0</v>
      </c>
      <c r="DM99" s="284"/>
      <c r="DP99" s="267"/>
      <c r="DQ99" s="268"/>
      <c r="DR99" s="269">
        <v>0</v>
      </c>
      <c r="DS99" s="282"/>
      <c r="DT99" s="271">
        <v>1</v>
      </c>
      <c r="DU99" s="283">
        <f t="shared" si="74"/>
        <v>0</v>
      </c>
      <c r="DV99" s="284"/>
      <c r="DY99" s="267"/>
      <c r="DZ99" s="268"/>
      <c r="EA99" s="269">
        <v>0</v>
      </c>
      <c r="EB99" s="282"/>
      <c r="EC99" s="271">
        <v>1</v>
      </c>
      <c r="ED99" s="283">
        <f t="shared" si="75"/>
        <v>0</v>
      </c>
      <c r="EE99" s="284"/>
    </row>
    <row r="100" spans="1:135" hidden="1" x14ac:dyDescent="0.35">
      <c r="A100" s="86"/>
      <c r="B100" s="96">
        <v>14</v>
      </c>
      <c r="C100" s="586"/>
      <c r="D100" s="587"/>
      <c r="E100" s="587"/>
      <c r="F100" s="587"/>
      <c r="G100" s="587"/>
      <c r="H100" s="594"/>
      <c r="I100" s="141">
        <v>0</v>
      </c>
      <c r="J100" s="142">
        <v>0</v>
      </c>
      <c r="K100" s="143">
        <f t="shared" si="76"/>
        <v>0</v>
      </c>
      <c r="L100" s="89"/>
      <c r="M100" s="56"/>
      <c r="Z100" s="258">
        <f t="shared" si="62"/>
        <v>0</v>
      </c>
      <c r="AA100" s="258">
        <f t="shared" si="61"/>
        <v>0</v>
      </c>
      <c r="AB100" s="258">
        <f t="shared" si="63"/>
        <v>0</v>
      </c>
      <c r="AD100" s="267"/>
      <c r="AE100" s="268"/>
      <c r="AF100" s="269">
        <v>0</v>
      </c>
      <c r="AG100" s="282"/>
      <c r="AH100" s="271">
        <v>1</v>
      </c>
      <c r="AI100" s="283">
        <f t="shared" si="64"/>
        <v>0</v>
      </c>
      <c r="AJ100" s="284"/>
      <c r="AM100" s="267"/>
      <c r="AN100" s="268"/>
      <c r="AO100" s="269">
        <v>0</v>
      </c>
      <c r="AP100" s="282"/>
      <c r="AQ100" s="271">
        <v>1</v>
      </c>
      <c r="AR100" s="283">
        <f t="shared" si="65"/>
        <v>0</v>
      </c>
      <c r="AS100" s="284"/>
      <c r="AV100" s="267"/>
      <c r="AW100" s="268"/>
      <c r="AX100" s="269">
        <v>0</v>
      </c>
      <c r="AY100" s="282"/>
      <c r="AZ100" s="271">
        <v>1</v>
      </c>
      <c r="BA100" s="283">
        <f t="shared" si="66"/>
        <v>0</v>
      </c>
      <c r="BB100" s="284"/>
      <c r="BE100" s="267"/>
      <c r="BF100" s="268"/>
      <c r="BG100" s="269">
        <v>0</v>
      </c>
      <c r="BH100" s="282"/>
      <c r="BI100" s="271">
        <v>1</v>
      </c>
      <c r="BJ100" s="283">
        <f t="shared" si="67"/>
        <v>0</v>
      </c>
      <c r="BK100" s="284"/>
      <c r="BN100" s="267"/>
      <c r="BO100" s="268"/>
      <c r="BP100" s="269">
        <v>0</v>
      </c>
      <c r="BQ100" s="282"/>
      <c r="BR100" s="271">
        <v>1</v>
      </c>
      <c r="BS100" s="283">
        <f t="shared" si="68"/>
        <v>0</v>
      </c>
      <c r="BT100" s="284"/>
      <c r="BW100" s="267"/>
      <c r="BX100" s="268"/>
      <c r="BY100" s="269">
        <v>0</v>
      </c>
      <c r="BZ100" s="282"/>
      <c r="CA100" s="271">
        <v>1</v>
      </c>
      <c r="CB100" s="283">
        <f t="shared" si="69"/>
        <v>0</v>
      </c>
      <c r="CC100" s="284"/>
      <c r="CF100" s="267"/>
      <c r="CG100" s="268"/>
      <c r="CH100" s="269">
        <v>0</v>
      </c>
      <c r="CI100" s="282"/>
      <c r="CJ100" s="271">
        <v>1</v>
      </c>
      <c r="CK100" s="283">
        <f t="shared" si="70"/>
        <v>0</v>
      </c>
      <c r="CL100" s="284"/>
      <c r="CO100" s="267"/>
      <c r="CP100" s="268"/>
      <c r="CQ100" s="269">
        <v>0</v>
      </c>
      <c r="CR100" s="282"/>
      <c r="CS100" s="271">
        <v>1</v>
      </c>
      <c r="CT100" s="283">
        <f t="shared" si="71"/>
        <v>0</v>
      </c>
      <c r="CU100" s="284"/>
      <c r="CX100" s="267"/>
      <c r="CY100" s="268"/>
      <c r="CZ100" s="269">
        <v>0</v>
      </c>
      <c r="DA100" s="282"/>
      <c r="DB100" s="271">
        <v>1</v>
      </c>
      <c r="DC100" s="283">
        <f t="shared" si="72"/>
        <v>0</v>
      </c>
      <c r="DD100" s="284"/>
      <c r="DG100" s="267"/>
      <c r="DH100" s="268"/>
      <c r="DI100" s="269">
        <v>0</v>
      </c>
      <c r="DJ100" s="282"/>
      <c r="DK100" s="271">
        <v>1</v>
      </c>
      <c r="DL100" s="283">
        <f t="shared" si="73"/>
        <v>0</v>
      </c>
      <c r="DM100" s="284"/>
      <c r="DP100" s="267"/>
      <c r="DQ100" s="268"/>
      <c r="DR100" s="269">
        <v>0</v>
      </c>
      <c r="DS100" s="282"/>
      <c r="DT100" s="271">
        <v>1</v>
      </c>
      <c r="DU100" s="283">
        <f t="shared" si="74"/>
        <v>0</v>
      </c>
      <c r="DV100" s="284"/>
      <c r="DY100" s="267"/>
      <c r="DZ100" s="268"/>
      <c r="EA100" s="269">
        <v>0</v>
      </c>
      <c r="EB100" s="282"/>
      <c r="EC100" s="271">
        <v>1</v>
      </c>
      <c r="ED100" s="283">
        <f t="shared" si="75"/>
        <v>0</v>
      </c>
      <c r="EE100" s="284"/>
    </row>
    <row r="101" spans="1:135" hidden="1" x14ac:dyDescent="0.35">
      <c r="A101" s="86"/>
      <c r="B101" s="96">
        <v>15</v>
      </c>
      <c r="C101" s="586"/>
      <c r="D101" s="587"/>
      <c r="E101" s="587"/>
      <c r="F101" s="587"/>
      <c r="G101" s="587"/>
      <c r="H101" s="594"/>
      <c r="I101" s="141">
        <v>0</v>
      </c>
      <c r="J101" s="142">
        <v>0</v>
      </c>
      <c r="K101" s="143">
        <f t="shared" si="76"/>
        <v>0</v>
      </c>
      <c r="L101" s="89"/>
      <c r="M101" s="56"/>
      <c r="Z101" s="258">
        <f t="shared" si="62"/>
        <v>0</v>
      </c>
      <c r="AA101" s="258">
        <f t="shared" si="61"/>
        <v>0</v>
      </c>
      <c r="AB101" s="258">
        <f t="shared" si="63"/>
        <v>0</v>
      </c>
      <c r="AD101" s="267"/>
      <c r="AE101" s="268"/>
      <c r="AF101" s="269">
        <v>0</v>
      </c>
      <c r="AG101" s="282"/>
      <c r="AH101" s="271">
        <v>1</v>
      </c>
      <c r="AI101" s="283">
        <f t="shared" si="64"/>
        <v>0</v>
      </c>
      <c r="AJ101" s="284"/>
      <c r="AM101" s="267"/>
      <c r="AN101" s="268"/>
      <c r="AO101" s="269">
        <v>0</v>
      </c>
      <c r="AP101" s="282"/>
      <c r="AQ101" s="271">
        <v>1</v>
      </c>
      <c r="AR101" s="283">
        <f t="shared" si="65"/>
        <v>0</v>
      </c>
      <c r="AS101" s="284"/>
      <c r="AV101" s="267"/>
      <c r="AW101" s="268"/>
      <c r="AX101" s="269">
        <v>0</v>
      </c>
      <c r="AY101" s="282"/>
      <c r="AZ101" s="271">
        <v>1</v>
      </c>
      <c r="BA101" s="283">
        <f t="shared" si="66"/>
        <v>0</v>
      </c>
      <c r="BB101" s="284"/>
      <c r="BE101" s="267"/>
      <c r="BF101" s="268"/>
      <c r="BG101" s="269">
        <v>0</v>
      </c>
      <c r="BH101" s="282"/>
      <c r="BI101" s="271">
        <v>1</v>
      </c>
      <c r="BJ101" s="283">
        <f t="shared" si="67"/>
        <v>0</v>
      </c>
      <c r="BK101" s="284"/>
      <c r="BN101" s="267"/>
      <c r="BO101" s="268"/>
      <c r="BP101" s="269">
        <v>0</v>
      </c>
      <c r="BQ101" s="282"/>
      <c r="BR101" s="271">
        <v>1</v>
      </c>
      <c r="BS101" s="283">
        <f t="shared" si="68"/>
        <v>0</v>
      </c>
      <c r="BT101" s="284"/>
      <c r="BW101" s="267"/>
      <c r="BX101" s="268"/>
      <c r="BY101" s="269">
        <v>0</v>
      </c>
      <c r="BZ101" s="282"/>
      <c r="CA101" s="271">
        <v>1</v>
      </c>
      <c r="CB101" s="283">
        <f t="shared" si="69"/>
        <v>0</v>
      </c>
      <c r="CC101" s="284"/>
      <c r="CF101" s="267"/>
      <c r="CG101" s="268"/>
      <c r="CH101" s="269">
        <v>0</v>
      </c>
      <c r="CI101" s="282"/>
      <c r="CJ101" s="271">
        <v>1</v>
      </c>
      <c r="CK101" s="283">
        <f t="shared" si="70"/>
        <v>0</v>
      </c>
      <c r="CL101" s="284"/>
      <c r="CO101" s="267"/>
      <c r="CP101" s="268"/>
      <c r="CQ101" s="269">
        <v>0</v>
      </c>
      <c r="CR101" s="282"/>
      <c r="CS101" s="271">
        <v>1</v>
      </c>
      <c r="CT101" s="283">
        <f t="shared" si="71"/>
        <v>0</v>
      </c>
      <c r="CU101" s="284"/>
      <c r="CX101" s="267"/>
      <c r="CY101" s="268"/>
      <c r="CZ101" s="269">
        <v>0</v>
      </c>
      <c r="DA101" s="282"/>
      <c r="DB101" s="271">
        <v>1</v>
      </c>
      <c r="DC101" s="283">
        <f t="shared" si="72"/>
        <v>0</v>
      </c>
      <c r="DD101" s="284"/>
      <c r="DG101" s="267"/>
      <c r="DH101" s="268"/>
      <c r="DI101" s="269">
        <v>0</v>
      </c>
      <c r="DJ101" s="282"/>
      <c r="DK101" s="271">
        <v>1</v>
      </c>
      <c r="DL101" s="283">
        <f t="shared" si="73"/>
        <v>0</v>
      </c>
      <c r="DM101" s="284"/>
      <c r="DP101" s="267"/>
      <c r="DQ101" s="268"/>
      <c r="DR101" s="269">
        <v>0</v>
      </c>
      <c r="DS101" s="282"/>
      <c r="DT101" s="271">
        <v>1</v>
      </c>
      <c r="DU101" s="283">
        <f t="shared" si="74"/>
        <v>0</v>
      </c>
      <c r="DV101" s="284"/>
      <c r="DY101" s="267"/>
      <c r="DZ101" s="268"/>
      <c r="EA101" s="269">
        <v>0</v>
      </c>
      <c r="EB101" s="282"/>
      <c r="EC101" s="271">
        <v>1</v>
      </c>
      <c r="ED101" s="283">
        <f t="shared" si="75"/>
        <v>0</v>
      </c>
      <c r="EE101" s="284"/>
    </row>
    <row r="102" spans="1:135" hidden="1" x14ac:dyDescent="0.35">
      <c r="A102" s="86"/>
      <c r="B102" s="96">
        <v>16</v>
      </c>
      <c r="C102" s="586"/>
      <c r="D102" s="587"/>
      <c r="E102" s="587"/>
      <c r="F102" s="587"/>
      <c r="G102" s="587"/>
      <c r="H102" s="594"/>
      <c r="I102" s="141">
        <v>0</v>
      </c>
      <c r="J102" s="142">
        <v>0</v>
      </c>
      <c r="K102" s="143">
        <f t="shared" si="76"/>
        <v>0</v>
      </c>
      <c r="L102" s="89"/>
      <c r="M102" s="56"/>
      <c r="Z102" s="258">
        <f t="shared" si="62"/>
        <v>0</v>
      </c>
      <c r="AA102" s="258">
        <f t="shared" si="61"/>
        <v>0</v>
      </c>
      <c r="AB102" s="258">
        <f t="shared" si="63"/>
        <v>0</v>
      </c>
      <c r="AD102" s="267"/>
      <c r="AE102" s="268"/>
      <c r="AF102" s="269">
        <v>0</v>
      </c>
      <c r="AG102" s="282"/>
      <c r="AH102" s="271">
        <v>1</v>
      </c>
      <c r="AI102" s="283">
        <f t="shared" si="64"/>
        <v>0</v>
      </c>
      <c r="AJ102" s="284"/>
      <c r="AM102" s="267"/>
      <c r="AN102" s="268"/>
      <c r="AO102" s="269">
        <v>0</v>
      </c>
      <c r="AP102" s="282"/>
      <c r="AQ102" s="271">
        <v>1</v>
      </c>
      <c r="AR102" s="283">
        <f t="shared" si="65"/>
        <v>0</v>
      </c>
      <c r="AS102" s="284"/>
      <c r="AV102" s="267"/>
      <c r="AW102" s="268"/>
      <c r="AX102" s="269">
        <v>0</v>
      </c>
      <c r="AY102" s="282"/>
      <c r="AZ102" s="271">
        <v>1</v>
      </c>
      <c r="BA102" s="283">
        <f t="shared" si="66"/>
        <v>0</v>
      </c>
      <c r="BB102" s="284"/>
      <c r="BE102" s="267"/>
      <c r="BF102" s="268"/>
      <c r="BG102" s="269">
        <v>0</v>
      </c>
      <c r="BH102" s="282"/>
      <c r="BI102" s="271">
        <v>1</v>
      </c>
      <c r="BJ102" s="283">
        <f t="shared" si="67"/>
        <v>0</v>
      </c>
      <c r="BK102" s="284"/>
      <c r="BN102" s="267"/>
      <c r="BO102" s="268"/>
      <c r="BP102" s="269">
        <v>0</v>
      </c>
      <c r="BQ102" s="282"/>
      <c r="BR102" s="271">
        <v>1</v>
      </c>
      <c r="BS102" s="283">
        <f t="shared" si="68"/>
        <v>0</v>
      </c>
      <c r="BT102" s="284"/>
      <c r="BW102" s="267"/>
      <c r="BX102" s="268"/>
      <c r="BY102" s="269">
        <v>0</v>
      </c>
      <c r="BZ102" s="282"/>
      <c r="CA102" s="271">
        <v>1</v>
      </c>
      <c r="CB102" s="283">
        <f t="shared" si="69"/>
        <v>0</v>
      </c>
      <c r="CC102" s="284"/>
      <c r="CF102" s="267"/>
      <c r="CG102" s="268"/>
      <c r="CH102" s="269">
        <v>0</v>
      </c>
      <c r="CI102" s="282"/>
      <c r="CJ102" s="271">
        <v>1</v>
      </c>
      <c r="CK102" s="283">
        <f t="shared" si="70"/>
        <v>0</v>
      </c>
      <c r="CL102" s="284"/>
      <c r="CO102" s="267"/>
      <c r="CP102" s="268"/>
      <c r="CQ102" s="269">
        <v>0</v>
      </c>
      <c r="CR102" s="282"/>
      <c r="CS102" s="271">
        <v>1</v>
      </c>
      <c r="CT102" s="283">
        <f t="shared" si="71"/>
        <v>0</v>
      </c>
      <c r="CU102" s="284"/>
      <c r="CX102" s="267"/>
      <c r="CY102" s="268"/>
      <c r="CZ102" s="269">
        <v>0</v>
      </c>
      <c r="DA102" s="282"/>
      <c r="DB102" s="271">
        <v>1</v>
      </c>
      <c r="DC102" s="283">
        <f t="shared" si="72"/>
        <v>0</v>
      </c>
      <c r="DD102" s="284"/>
      <c r="DG102" s="267"/>
      <c r="DH102" s="268"/>
      <c r="DI102" s="269">
        <v>0</v>
      </c>
      <c r="DJ102" s="282"/>
      <c r="DK102" s="271">
        <v>1</v>
      </c>
      <c r="DL102" s="283">
        <f t="shared" si="73"/>
        <v>0</v>
      </c>
      <c r="DM102" s="284"/>
      <c r="DP102" s="267"/>
      <c r="DQ102" s="268"/>
      <c r="DR102" s="269">
        <v>0</v>
      </c>
      <c r="DS102" s="282"/>
      <c r="DT102" s="271">
        <v>1</v>
      </c>
      <c r="DU102" s="283">
        <f t="shared" si="74"/>
        <v>0</v>
      </c>
      <c r="DV102" s="284"/>
      <c r="DY102" s="267"/>
      <c r="DZ102" s="268"/>
      <c r="EA102" s="269">
        <v>0</v>
      </c>
      <c r="EB102" s="282"/>
      <c r="EC102" s="271">
        <v>1</v>
      </c>
      <c r="ED102" s="283">
        <f t="shared" si="75"/>
        <v>0</v>
      </c>
      <c r="EE102" s="284"/>
    </row>
    <row r="103" spans="1:135" hidden="1" x14ac:dyDescent="0.35">
      <c r="A103" s="86"/>
      <c r="B103" s="96">
        <v>17</v>
      </c>
      <c r="C103" s="586"/>
      <c r="D103" s="587"/>
      <c r="E103" s="587"/>
      <c r="F103" s="587"/>
      <c r="G103" s="587"/>
      <c r="H103" s="594"/>
      <c r="I103" s="141">
        <v>0</v>
      </c>
      <c r="J103" s="142">
        <v>0</v>
      </c>
      <c r="K103" s="143">
        <f t="shared" si="76"/>
        <v>0</v>
      </c>
      <c r="L103" s="89"/>
      <c r="M103" s="56"/>
      <c r="Z103" s="258">
        <f t="shared" si="62"/>
        <v>0</v>
      </c>
      <c r="AA103" s="258">
        <f t="shared" si="61"/>
        <v>0</v>
      </c>
      <c r="AB103" s="258">
        <f t="shared" si="63"/>
        <v>0</v>
      </c>
      <c r="AD103" s="267"/>
      <c r="AE103" s="268"/>
      <c r="AF103" s="269">
        <v>0</v>
      </c>
      <c r="AG103" s="282"/>
      <c r="AH103" s="271">
        <v>1</v>
      </c>
      <c r="AI103" s="283">
        <f t="shared" si="64"/>
        <v>0</v>
      </c>
      <c r="AJ103" s="284"/>
      <c r="AM103" s="267"/>
      <c r="AN103" s="268"/>
      <c r="AO103" s="269">
        <v>0</v>
      </c>
      <c r="AP103" s="282"/>
      <c r="AQ103" s="271">
        <v>1</v>
      </c>
      <c r="AR103" s="283">
        <f t="shared" si="65"/>
        <v>0</v>
      </c>
      <c r="AS103" s="284"/>
      <c r="AV103" s="267"/>
      <c r="AW103" s="268"/>
      <c r="AX103" s="269">
        <v>0</v>
      </c>
      <c r="AY103" s="282"/>
      <c r="AZ103" s="271">
        <v>1</v>
      </c>
      <c r="BA103" s="283">
        <f t="shared" si="66"/>
        <v>0</v>
      </c>
      <c r="BB103" s="284"/>
      <c r="BE103" s="267"/>
      <c r="BF103" s="268"/>
      <c r="BG103" s="269">
        <v>0</v>
      </c>
      <c r="BH103" s="282"/>
      <c r="BI103" s="271">
        <v>1</v>
      </c>
      <c r="BJ103" s="283">
        <f t="shared" si="67"/>
        <v>0</v>
      </c>
      <c r="BK103" s="284"/>
      <c r="BN103" s="267"/>
      <c r="BO103" s="268"/>
      <c r="BP103" s="269">
        <v>0</v>
      </c>
      <c r="BQ103" s="282"/>
      <c r="BR103" s="271">
        <v>1</v>
      </c>
      <c r="BS103" s="283">
        <f t="shared" si="68"/>
        <v>0</v>
      </c>
      <c r="BT103" s="284"/>
      <c r="BW103" s="267"/>
      <c r="BX103" s="268"/>
      <c r="BY103" s="269">
        <v>0</v>
      </c>
      <c r="BZ103" s="282"/>
      <c r="CA103" s="271">
        <v>1</v>
      </c>
      <c r="CB103" s="283">
        <f t="shared" si="69"/>
        <v>0</v>
      </c>
      <c r="CC103" s="284"/>
      <c r="CF103" s="267"/>
      <c r="CG103" s="268"/>
      <c r="CH103" s="269">
        <v>0</v>
      </c>
      <c r="CI103" s="282"/>
      <c r="CJ103" s="271">
        <v>1</v>
      </c>
      <c r="CK103" s="283">
        <f t="shared" si="70"/>
        <v>0</v>
      </c>
      <c r="CL103" s="284"/>
      <c r="CO103" s="267"/>
      <c r="CP103" s="268"/>
      <c r="CQ103" s="269">
        <v>0</v>
      </c>
      <c r="CR103" s="282"/>
      <c r="CS103" s="271">
        <v>1</v>
      </c>
      <c r="CT103" s="283">
        <f t="shared" si="71"/>
        <v>0</v>
      </c>
      <c r="CU103" s="284"/>
      <c r="CX103" s="267"/>
      <c r="CY103" s="268"/>
      <c r="CZ103" s="269">
        <v>0</v>
      </c>
      <c r="DA103" s="282"/>
      <c r="DB103" s="271">
        <v>1</v>
      </c>
      <c r="DC103" s="283">
        <f t="shared" si="72"/>
        <v>0</v>
      </c>
      <c r="DD103" s="284"/>
      <c r="DG103" s="267"/>
      <c r="DH103" s="268"/>
      <c r="DI103" s="269">
        <v>0</v>
      </c>
      <c r="DJ103" s="282"/>
      <c r="DK103" s="271">
        <v>1</v>
      </c>
      <c r="DL103" s="283">
        <f t="shared" si="73"/>
        <v>0</v>
      </c>
      <c r="DM103" s="284"/>
      <c r="DP103" s="267"/>
      <c r="DQ103" s="268"/>
      <c r="DR103" s="269">
        <v>0</v>
      </c>
      <c r="DS103" s="282"/>
      <c r="DT103" s="271">
        <v>1</v>
      </c>
      <c r="DU103" s="283">
        <f t="shared" si="74"/>
        <v>0</v>
      </c>
      <c r="DV103" s="284"/>
      <c r="DY103" s="267"/>
      <c r="DZ103" s="268"/>
      <c r="EA103" s="269">
        <v>0</v>
      </c>
      <c r="EB103" s="282"/>
      <c r="EC103" s="271">
        <v>1</v>
      </c>
      <c r="ED103" s="283">
        <f t="shared" si="75"/>
        <v>0</v>
      </c>
      <c r="EE103" s="284"/>
    </row>
    <row r="104" spans="1:135" hidden="1" x14ac:dyDescent="0.35">
      <c r="A104" s="86"/>
      <c r="B104" s="96">
        <v>18</v>
      </c>
      <c r="C104" s="586"/>
      <c r="D104" s="587"/>
      <c r="E104" s="587"/>
      <c r="F104" s="587"/>
      <c r="G104" s="587"/>
      <c r="H104" s="594"/>
      <c r="I104" s="141">
        <v>0</v>
      </c>
      <c r="J104" s="142">
        <v>0</v>
      </c>
      <c r="K104" s="143">
        <f t="shared" si="76"/>
        <v>0</v>
      </c>
      <c r="L104" s="89"/>
      <c r="M104" s="56"/>
      <c r="Z104" s="258">
        <f t="shared" si="62"/>
        <v>0</v>
      </c>
      <c r="AA104" s="258">
        <f t="shared" si="61"/>
        <v>0</v>
      </c>
      <c r="AB104" s="258">
        <f t="shared" si="63"/>
        <v>0</v>
      </c>
      <c r="AD104" s="267"/>
      <c r="AE104" s="268"/>
      <c r="AF104" s="269">
        <v>0</v>
      </c>
      <c r="AG104" s="282"/>
      <c r="AH104" s="271">
        <v>1</v>
      </c>
      <c r="AI104" s="283">
        <f t="shared" si="64"/>
        <v>0</v>
      </c>
      <c r="AJ104" s="284"/>
      <c r="AM104" s="267"/>
      <c r="AN104" s="268"/>
      <c r="AO104" s="269">
        <v>0</v>
      </c>
      <c r="AP104" s="282"/>
      <c r="AQ104" s="271">
        <v>1</v>
      </c>
      <c r="AR104" s="283">
        <f t="shared" si="65"/>
        <v>0</v>
      </c>
      <c r="AS104" s="284"/>
      <c r="AV104" s="267"/>
      <c r="AW104" s="268"/>
      <c r="AX104" s="269">
        <v>0</v>
      </c>
      <c r="AY104" s="282"/>
      <c r="AZ104" s="271">
        <v>1</v>
      </c>
      <c r="BA104" s="283">
        <f t="shared" si="66"/>
        <v>0</v>
      </c>
      <c r="BB104" s="284"/>
      <c r="BE104" s="267"/>
      <c r="BF104" s="268"/>
      <c r="BG104" s="269">
        <v>0</v>
      </c>
      <c r="BH104" s="282"/>
      <c r="BI104" s="271">
        <v>1</v>
      </c>
      <c r="BJ104" s="283">
        <f t="shared" si="67"/>
        <v>0</v>
      </c>
      <c r="BK104" s="284"/>
      <c r="BN104" s="267"/>
      <c r="BO104" s="268"/>
      <c r="BP104" s="269">
        <v>0</v>
      </c>
      <c r="BQ104" s="282"/>
      <c r="BR104" s="271">
        <v>1</v>
      </c>
      <c r="BS104" s="283">
        <f t="shared" si="68"/>
        <v>0</v>
      </c>
      <c r="BT104" s="284"/>
      <c r="BW104" s="267"/>
      <c r="BX104" s="268"/>
      <c r="BY104" s="269">
        <v>0</v>
      </c>
      <c r="BZ104" s="282"/>
      <c r="CA104" s="271">
        <v>1</v>
      </c>
      <c r="CB104" s="283">
        <f t="shared" si="69"/>
        <v>0</v>
      </c>
      <c r="CC104" s="284"/>
      <c r="CF104" s="267"/>
      <c r="CG104" s="268"/>
      <c r="CH104" s="269">
        <v>0</v>
      </c>
      <c r="CI104" s="282"/>
      <c r="CJ104" s="271">
        <v>1</v>
      </c>
      <c r="CK104" s="283">
        <f t="shared" si="70"/>
        <v>0</v>
      </c>
      <c r="CL104" s="284"/>
      <c r="CO104" s="267"/>
      <c r="CP104" s="268"/>
      <c r="CQ104" s="269">
        <v>0</v>
      </c>
      <c r="CR104" s="282"/>
      <c r="CS104" s="271">
        <v>1</v>
      </c>
      <c r="CT104" s="283">
        <f t="shared" si="71"/>
        <v>0</v>
      </c>
      <c r="CU104" s="284"/>
      <c r="CX104" s="267"/>
      <c r="CY104" s="268"/>
      <c r="CZ104" s="269">
        <v>0</v>
      </c>
      <c r="DA104" s="282"/>
      <c r="DB104" s="271">
        <v>1</v>
      </c>
      <c r="DC104" s="283">
        <f t="shared" si="72"/>
        <v>0</v>
      </c>
      <c r="DD104" s="284"/>
      <c r="DG104" s="267"/>
      <c r="DH104" s="268"/>
      <c r="DI104" s="269">
        <v>0</v>
      </c>
      <c r="DJ104" s="282"/>
      <c r="DK104" s="271">
        <v>1</v>
      </c>
      <c r="DL104" s="283">
        <f t="shared" si="73"/>
        <v>0</v>
      </c>
      <c r="DM104" s="284"/>
      <c r="DP104" s="267"/>
      <c r="DQ104" s="268"/>
      <c r="DR104" s="269">
        <v>0</v>
      </c>
      <c r="DS104" s="282"/>
      <c r="DT104" s="271">
        <v>1</v>
      </c>
      <c r="DU104" s="283">
        <f t="shared" si="74"/>
        <v>0</v>
      </c>
      <c r="DV104" s="284"/>
      <c r="DY104" s="267"/>
      <c r="DZ104" s="268"/>
      <c r="EA104" s="269">
        <v>0</v>
      </c>
      <c r="EB104" s="282"/>
      <c r="EC104" s="271">
        <v>1</v>
      </c>
      <c r="ED104" s="283">
        <f t="shared" si="75"/>
        <v>0</v>
      </c>
      <c r="EE104" s="284"/>
    </row>
    <row r="105" spans="1:135" hidden="1" x14ac:dyDescent="0.35">
      <c r="A105" s="86"/>
      <c r="B105" s="96">
        <v>19</v>
      </c>
      <c r="C105" s="586"/>
      <c r="D105" s="587"/>
      <c r="E105" s="587"/>
      <c r="F105" s="587"/>
      <c r="G105" s="587"/>
      <c r="H105" s="594"/>
      <c r="I105" s="141">
        <v>0</v>
      </c>
      <c r="J105" s="142">
        <v>0</v>
      </c>
      <c r="K105" s="143">
        <f>I105*J105</f>
        <v>0</v>
      </c>
      <c r="L105" s="89"/>
      <c r="M105" s="56"/>
      <c r="Z105" s="258">
        <f t="shared" si="62"/>
        <v>0</v>
      </c>
      <c r="AA105" s="258">
        <f t="shared" si="61"/>
        <v>0</v>
      </c>
      <c r="AB105" s="258">
        <f t="shared" si="63"/>
        <v>0</v>
      </c>
      <c r="AD105" s="267"/>
      <c r="AE105" s="268"/>
      <c r="AF105" s="269">
        <v>0</v>
      </c>
      <c r="AG105" s="282"/>
      <c r="AH105" s="271">
        <v>1</v>
      </c>
      <c r="AI105" s="283">
        <f t="shared" si="64"/>
        <v>0</v>
      </c>
      <c r="AJ105" s="284"/>
      <c r="AM105" s="267"/>
      <c r="AN105" s="268"/>
      <c r="AO105" s="269">
        <v>0</v>
      </c>
      <c r="AP105" s="282"/>
      <c r="AQ105" s="271">
        <v>1</v>
      </c>
      <c r="AR105" s="283">
        <f t="shared" si="65"/>
        <v>0</v>
      </c>
      <c r="AS105" s="284"/>
      <c r="AV105" s="267"/>
      <c r="AW105" s="268"/>
      <c r="AX105" s="269">
        <v>0</v>
      </c>
      <c r="AY105" s="282"/>
      <c r="AZ105" s="271">
        <v>1</v>
      </c>
      <c r="BA105" s="283">
        <f t="shared" si="66"/>
        <v>0</v>
      </c>
      <c r="BB105" s="284"/>
      <c r="BE105" s="267"/>
      <c r="BF105" s="268"/>
      <c r="BG105" s="269">
        <v>0</v>
      </c>
      <c r="BH105" s="282"/>
      <c r="BI105" s="271">
        <v>1</v>
      </c>
      <c r="BJ105" s="283">
        <f t="shared" si="67"/>
        <v>0</v>
      </c>
      <c r="BK105" s="284"/>
      <c r="BN105" s="267"/>
      <c r="BO105" s="268"/>
      <c r="BP105" s="269">
        <v>0</v>
      </c>
      <c r="BQ105" s="282"/>
      <c r="BR105" s="271">
        <v>1</v>
      </c>
      <c r="BS105" s="283">
        <f t="shared" si="68"/>
        <v>0</v>
      </c>
      <c r="BT105" s="284"/>
      <c r="BW105" s="267"/>
      <c r="BX105" s="268"/>
      <c r="BY105" s="269">
        <v>0</v>
      </c>
      <c r="BZ105" s="282"/>
      <c r="CA105" s="271">
        <v>1</v>
      </c>
      <c r="CB105" s="283">
        <f t="shared" si="69"/>
        <v>0</v>
      </c>
      <c r="CC105" s="284"/>
      <c r="CF105" s="267"/>
      <c r="CG105" s="268"/>
      <c r="CH105" s="269">
        <v>0</v>
      </c>
      <c r="CI105" s="282"/>
      <c r="CJ105" s="271">
        <v>1</v>
      </c>
      <c r="CK105" s="283">
        <f t="shared" si="70"/>
        <v>0</v>
      </c>
      <c r="CL105" s="284"/>
      <c r="CO105" s="267"/>
      <c r="CP105" s="268"/>
      <c r="CQ105" s="269">
        <v>0</v>
      </c>
      <c r="CR105" s="282"/>
      <c r="CS105" s="271">
        <v>1</v>
      </c>
      <c r="CT105" s="283">
        <f t="shared" si="71"/>
        <v>0</v>
      </c>
      <c r="CU105" s="284"/>
      <c r="CX105" s="267"/>
      <c r="CY105" s="268"/>
      <c r="CZ105" s="269">
        <v>0</v>
      </c>
      <c r="DA105" s="282"/>
      <c r="DB105" s="271">
        <v>1</v>
      </c>
      <c r="DC105" s="283">
        <f t="shared" si="72"/>
        <v>0</v>
      </c>
      <c r="DD105" s="284"/>
      <c r="DG105" s="267"/>
      <c r="DH105" s="268"/>
      <c r="DI105" s="269">
        <v>0</v>
      </c>
      <c r="DJ105" s="282"/>
      <c r="DK105" s="271">
        <v>1</v>
      </c>
      <c r="DL105" s="283">
        <f t="shared" si="73"/>
        <v>0</v>
      </c>
      <c r="DM105" s="284"/>
      <c r="DP105" s="267"/>
      <c r="DQ105" s="268"/>
      <c r="DR105" s="269">
        <v>0</v>
      </c>
      <c r="DS105" s="282"/>
      <c r="DT105" s="271">
        <v>1</v>
      </c>
      <c r="DU105" s="283">
        <f t="shared" si="74"/>
        <v>0</v>
      </c>
      <c r="DV105" s="284"/>
      <c r="DY105" s="267"/>
      <c r="DZ105" s="268"/>
      <c r="EA105" s="269">
        <v>0</v>
      </c>
      <c r="EB105" s="282"/>
      <c r="EC105" s="271">
        <v>1</v>
      </c>
      <c r="ED105" s="283">
        <f t="shared" si="75"/>
        <v>0</v>
      </c>
      <c r="EE105" s="284"/>
    </row>
    <row r="106" spans="1:135" hidden="1" x14ac:dyDescent="0.35">
      <c r="A106" s="86"/>
      <c r="B106" s="96">
        <v>20</v>
      </c>
      <c r="C106" s="588"/>
      <c r="D106" s="589"/>
      <c r="E106" s="589"/>
      <c r="F106" s="589"/>
      <c r="G106" s="589"/>
      <c r="H106" s="593"/>
      <c r="I106" s="141">
        <v>0</v>
      </c>
      <c r="J106" s="142">
        <v>0</v>
      </c>
      <c r="K106" s="143">
        <f>I106*J106</f>
        <v>0</v>
      </c>
      <c r="L106" s="89"/>
      <c r="M106" s="56"/>
      <c r="Z106" s="258">
        <f t="shared" si="62"/>
        <v>0</v>
      </c>
      <c r="AA106" s="258">
        <f t="shared" si="61"/>
        <v>0</v>
      </c>
      <c r="AB106" s="258">
        <f t="shared" si="63"/>
        <v>0</v>
      </c>
      <c r="AD106" s="267"/>
      <c r="AE106" s="268"/>
      <c r="AF106" s="269">
        <v>0</v>
      </c>
      <c r="AG106" s="282"/>
      <c r="AH106" s="271">
        <v>1</v>
      </c>
      <c r="AI106" s="283">
        <f t="shared" si="64"/>
        <v>0</v>
      </c>
      <c r="AJ106" s="284"/>
      <c r="AM106" s="267"/>
      <c r="AN106" s="268"/>
      <c r="AO106" s="269">
        <v>0</v>
      </c>
      <c r="AP106" s="282"/>
      <c r="AQ106" s="271">
        <v>1</v>
      </c>
      <c r="AR106" s="283">
        <f t="shared" si="65"/>
        <v>0</v>
      </c>
      <c r="AS106" s="284"/>
      <c r="AV106" s="267"/>
      <c r="AW106" s="268"/>
      <c r="AX106" s="269">
        <v>0</v>
      </c>
      <c r="AY106" s="282"/>
      <c r="AZ106" s="271">
        <v>1</v>
      </c>
      <c r="BA106" s="283">
        <f t="shared" si="66"/>
        <v>0</v>
      </c>
      <c r="BB106" s="284"/>
      <c r="BE106" s="267"/>
      <c r="BF106" s="268"/>
      <c r="BG106" s="269">
        <v>0</v>
      </c>
      <c r="BH106" s="282"/>
      <c r="BI106" s="271">
        <v>1</v>
      </c>
      <c r="BJ106" s="283">
        <f t="shared" si="67"/>
        <v>0</v>
      </c>
      <c r="BK106" s="284"/>
      <c r="BN106" s="267"/>
      <c r="BO106" s="268"/>
      <c r="BP106" s="269">
        <v>0</v>
      </c>
      <c r="BQ106" s="282"/>
      <c r="BR106" s="271">
        <v>1</v>
      </c>
      <c r="BS106" s="283">
        <f t="shared" si="68"/>
        <v>0</v>
      </c>
      <c r="BT106" s="284"/>
      <c r="BW106" s="267"/>
      <c r="BX106" s="268"/>
      <c r="BY106" s="269">
        <v>0</v>
      </c>
      <c r="BZ106" s="282"/>
      <c r="CA106" s="271">
        <v>1</v>
      </c>
      <c r="CB106" s="283">
        <f t="shared" si="69"/>
        <v>0</v>
      </c>
      <c r="CC106" s="284"/>
      <c r="CF106" s="267"/>
      <c r="CG106" s="268"/>
      <c r="CH106" s="269">
        <v>0</v>
      </c>
      <c r="CI106" s="282"/>
      <c r="CJ106" s="271">
        <v>1</v>
      </c>
      <c r="CK106" s="283">
        <f t="shared" si="70"/>
        <v>0</v>
      </c>
      <c r="CL106" s="284"/>
      <c r="CO106" s="267"/>
      <c r="CP106" s="268"/>
      <c r="CQ106" s="269">
        <v>0</v>
      </c>
      <c r="CR106" s="282"/>
      <c r="CS106" s="271">
        <v>1</v>
      </c>
      <c r="CT106" s="283">
        <f t="shared" si="71"/>
        <v>0</v>
      </c>
      <c r="CU106" s="284"/>
      <c r="CX106" s="267"/>
      <c r="CY106" s="268"/>
      <c r="CZ106" s="269">
        <v>0</v>
      </c>
      <c r="DA106" s="282"/>
      <c r="DB106" s="271">
        <v>1</v>
      </c>
      <c r="DC106" s="283">
        <f t="shared" si="72"/>
        <v>0</v>
      </c>
      <c r="DD106" s="284"/>
      <c r="DG106" s="267"/>
      <c r="DH106" s="268"/>
      <c r="DI106" s="269">
        <v>0</v>
      </c>
      <c r="DJ106" s="282"/>
      <c r="DK106" s="271">
        <v>1</v>
      </c>
      <c r="DL106" s="283">
        <f t="shared" si="73"/>
        <v>0</v>
      </c>
      <c r="DM106" s="284"/>
      <c r="DP106" s="267"/>
      <c r="DQ106" s="268"/>
      <c r="DR106" s="269">
        <v>0</v>
      </c>
      <c r="DS106" s="282"/>
      <c r="DT106" s="271">
        <v>1</v>
      </c>
      <c r="DU106" s="283">
        <f t="shared" si="74"/>
        <v>0</v>
      </c>
      <c r="DV106" s="284"/>
      <c r="DY106" s="267"/>
      <c r="DZ106" s="268"/>
      <c r="EA106" s="269">
        <v>0</v>
      </c>
      <c r="EB106" s="282"/>
      <c r="EC106" s="271">
        <v>1</v>
      </c>
      <c r="ED106" s="283">
        <f t="shared" si="75"/>
        <v>0</v>
      </c>
      <c r="EE106" s="284"/>
    </row>
    <row r="107" spans="1:135" x14ac:dyDescent="0.35">
      <c r="A107" s="86"/>
      <c r="B107" s="105"/>
      <c r="C107" s="597" t="s">
        <v>179</v>
      </c>
      <c r="D107" s="597"/>
      <c r="E107" s="597"/>
      <c r="F107" s="597"/>
      <c r="G107" s="597"/>
      <c r="H107" s="597"/>
      <c r="I107" s="597"/>
      <c r="J107" s="597"/>
      <c r="K107" s="108">
        <f>SUM(K87:K106)</f>
        <v>0</v>
      </c>
      <c r="L107" s="89"/>
      <c r="M107" s="56"/>
      <c r="Z107" s="274">
        <f>K107</f>
        <v>0</v>
      </c>
      <c r="AA107" s="274">
        <f t="shared" si="61"/>
        <v>0</v>
      </c>
      <c r="AB107" s="274">
        <f>Z107-AA107</f>
        <v>0</v>
      </c>
      <c r="AD107" s="611" t="s">
        <v>179</v>
      </c>
      <c r="AE107" s="612"/>
      <c r="AF107" s="613"/>
      <c r="AG107" s="614"/>
      <c r="AH107" s="615"/>
      <c r="AI107" s="275">
        <f>SUM(AI87:AI106)</f>
        <v>0</v>
      </c>
      <c r="AJ107" s="246"/>
      <c r="AM107" s="611" t="s">
        <v>179</v>
      </c>
      <c r="AN107" s="612"/>
      <c r="AO107" s="613"/>
      <c r="AP107" s="614"/>
      <c r="AQ107" s="615"/>
      <c r="AR107" s="275">
        <f>SUM(AR87:AR106)</f>
        <v>0</v>
      </c>
      <c r="AS107" s="246"/>
      <c r="AV107" s="611" t="s">
        <v>179</v>
      </c>
      <c r="AW107" s="612"/>
      <c r="AX107" s="613"/>
      <c r="AY107" s="614"/>
      <c r="AZ107" s="615"/>
      <c r="BA107" s="275">
        <f>SUM(BA87:BA106)</f>
        <v>0</v>
      </c>
      <c r="BB107" s="246"/>
      <c r="BE107" s="611" t="s">
        <v>179</v>
      </c>
      <c r="BF107" s="612"/>
      <c r="BG107" s="613"/>
      <c r="BH107" s="614"/>
      <c r="BI107" s="615"/>
      <c r="BJ107" s="275">
        <f>SUM(BJ87:BJ106)</f>
        <v>0</v>
      </c>
      <c r="BK107" s="246"/>
      <c r="BN107" s="611" t="s">
        <v>179</v>
      </c>
      <c r="BO107" s="612"/>
      <c r="BP107" s="613"/>
      <c r="BQ107" s="614"/>
      <c r="BR107" s="615"/>
      <c r="BS107" s="275">
        <f>SUM(BS87:BS106)</f>
        <v>0</v>
      </c>
      <c r="BT107" s="246"/>
      <c r="BW107" s="611" t="s">
        <v>179</v>
      </c>
      <c r="BX107" s="612"/>
      <c r="BY107" s="613"/>
      <c r="BZ107" s="614"/>
      <c r="CA107" s="615"/>
      <c r="CB107" s="275">
        <f>SUM(CB87:CB106)</f>
        <v>0</v>
      </c>
      <c r="CC107" s="246"/>
      <c r="CF107" s="611" t="s">
        <v>179</v>
      </c>
      <c r="CG107" s="612"/>
      <c r="CH107" s="613"/>
      <c r="CI107" s="614"/>
      <c r="CJ107" s="615"/>
      <c r="CK107" s="275">
        <f>SUM(CK87:CK106)</f>
        <v>0</v>
      </c>
      <c r="CL107" s="246"/>
      <c r="CO107" s="611" t="s">
        <v>179</v>
      </c>
      <c r="CP107" s="612"/>
      <c r="CQ107" s="613"/>
      <c r="CR107" s="614"/>
      <c r="CS107" s="615"/>
      <c r="CT107" s="275">
        <f>SUM(CT87:CT106)</f>
        <v>0</v>
      </c>
      <c r="CU107" s="246"/>
      <c r="CX107" s="611" t="s">
        <v>179</v>
      </c>
      <c r="CY107" s="612"/>
      <c r="CZ107" s="613"/>
      <c r="DA107" s="614"/>
      <c r="DB107" s="615"/>
      <c r="DC107" s="275">
        <f>SUM(DC87:DC106)</f>
        <v>0</v>
      </c>
      <c r="DD107" s="246"/>
      <c r="DG107" s="611" t="s">
        <v>179</v>
      </c>
      <c r="DH107" s="612"/>
      <c r="DI107" s="613"/>
      <c r="DJ107" s="614"/>
      <c r="DK107" s="615"/>
      <c r="DL107" s="275">
        <f>SUM(DL87:DL106)</f>
        <v>0</v>
      </c>
      <c r="DM107" s="246"/>
      <c r="DP107" s="611" t="s">
        <v>179</v>
      </c>
      <c r="DQ107" s="612"/>
      <c r="DR107" s="613"/>
      <c r="DS107" s="614"/>
      <c r="DT107" s="615"/>
      <c r="DU107" s="275">
        <f>SUM(DU87:DU106)</f>
        <v>0</v>
      </c>
      <c r="DV107" s="246"/>
      <c r="DY107" s="611" t="s">
        <v>179</v>
      </c>
      <c r="DZ107" s="612"/>
      <c r="EA107" s="613"/>
      <c r="EB107" s="614"/>
      <c r="EC107" s="615"/>
      <c r="ED107" s="275">
        <f>SUM(ED87:ED106)</f>
        <v>0</v>
      </c>
      <c r="EE107" s="246"/>
    </row>
    <row r="108" spans="1:135" ht="12" customHeight="1" x14ac:dyDescent="0.35">
      <c r="A108" s="133"/>
      <c r="B108" s="144"/>
      <c r="C108" s="144"/>
      <c r="D108" s="144"/>
      <c r="E108" s="144"/>
      <c r="F108" s="144"/>
      <c r="G108" s="144"/>
      <c r="H108" s="144"/>
      <c r="I108" s="144"/>
      <c r="J108" s="144"/>
      <c r="K108" s="144"/>
      <c r="L108" s="135"/>
      <c r="M108" s="56"/>
      <c r="Z108" s="296"/>
      <c r="AA108" s="296"/>
      <c r="AB108" s="297"/>
      <c r="AD108" s="240"/>
      <c r="AE108" s="241"/>
      <c r="AF108" s="242"/>
      <c r="AG108" s="243"/>
      <c r="AH108" s="244"/>
      <c r="AI108" s="245"/>
      <c r="AJ108" s="246"/>
      <c r="AM108" s="240"/>
      <c r="AN108" s="241"/>
      <c r="AO108" s="242"/>
      <c r="AP108" s="243"/>
      <c r="AQ108" s="244"/>
      <c r="AR108" s="245"/>
      <c r="AS108" s="246"/>
      <c r="AV108" s="240"/>
      <c r="AW108" s="241"/>
      <c r="AX108" s="242"/>
      <c r="AY108" s="243"/>
      <c r="AZ108" s="244"/>
      <c r="BA108" s="245"/>
      <c r="BB108" s="246"/>
      <c r="BE108" s="240"/>
      <c r="BF108" s="241"/>
      <c r="BG108" s="242"/>
      <c r="BH108" s="243"/>
      <c r="BI108" s="244"/>
      <c r="BJ108" s="245"/>
      <c r="BK108" s="246"/>
      <c r="BN108" s="240"/>
      <c r="BO108" s="241"/>
      <c r="BP108" s="242"/>
      <c r="BQ108" s="243"/>
      <c r="BR108" s="244"/>
      <c r="BS108" s="245"/>
      <c r="BT108" s="246"/>
      <c r="BW108" s="240"/>
      <c r="BX108" s="241"/>
      <c r="BY108" s="242"/>
      <c r="BZ108" s="243"/>
      <c r="CA108" s="244"/>
      <c r="CB108" s="245"/>
      <c r="CC108" s="246"/>
      <c r="CF108" s="240"/>
      <c r="CG108" s="241"/>
      <c r="CH108" s="242"/>
      <c r="CI108" s="243"/>
      <c r="CJ108" s="244"/>
      <c r="CK108" s="245"/>
      <c r="CL108" s="246"/>
      <c r="CO108" s="240"/>
      <c r="CP108" s="241"/>
      <c r="CQ108" s="242"/>
      <c r="CR108" s="243"/>
      <c r="CS108" s="244"/>
      <c r="CT108" s="245"/>
      <c r="CU108" s="246"/>
      <c r="CX108" s="240"/>
      <c r="CY108" s="241"/>
      <c r="CZ108" s="242"/>
      <c r="DA108" s="243"/>
      <c r="DB108" s="244"/>
      <c r="DC108" s="245"/>
      <c r="DD108" s="246"/>
      <c r="DG108" s="240"/>
      <c r="DH108" s="241"/>
      <c r="DI108" s="242"/>
      <c r="DJ108" s="243"/>
      <c r="DK108" s="244"/>
      <c r="DL108" s="245"/>
      <c r="DM108" s="246"/>
      <c r="DP108" s="240"/>
      <c r="DQ108" s="241"/>
      <c r="DR108" s="242"/>
      <c r="DS108" s="243"/>
      <c r="DT108" s="244"/>
      <c r="DU108" s="245"/>
      <c r="DV108" s="246"/>
      <c r="DY108" s="240"/>
      <c r="DZ108" s="241"/>
      <c r="EA108" s="242"/>
      <c r="EB108" s="243"/>
      <c r="EC108" s="244"/>
      <c r="ED108" s="245"/>
      <c r="EE108" s="246"/>
    </row>
    <row r="109" spans="1:135" ht="9.65" customHeight="1" x14ac:dyDescent="0.35">
      <c r="A109" s="63"/>
      <c r="B109" s="145"/>
      <c r="C109" s="145"/>
      <c r="D109" s="145"/>
      <c r="E109" s="145"/>
      <c r="F109" s="145"/>
      <c r="G109" s="145"/>
      <c r="H109" s="145"/>
      <c r="I109" s="145"/>
      <c r="J109" s="145"/>
      <c r="K109" s="145"/>
      <c r="L109" s="145"/>
      <c r="M109" s="56"/>
      <c r="Z109" s="298"/>
      <c r="AA109" s="298"/>
      <c r="AB109" s="210"/>
      <c r="AD109" s="233"/>
      <c r="AE109" s="203"/>
      <c r="AF109" s="210"/>
      <c r="AG109" s="203"/>
      <c r="AH109" s="211"/>
      <c r="AI109" s="210"/>
      <c r="AJ109" s="237"/>
      <c r="AM109" s="233"/>
      <c r="AN109" s="203"/>
      <c r="AO109" s="210"/>
      <c r="AP109" s="203"/>
      <c r="AQ109" s="211"/>
      <c r="AR109" s="210"/>
      <c r="AS109" s="237"/>
      <c r="AV109" s="233"/>
      <c r="AW109" s="203"/>
      <c r="AX109" s="210"/>
      <c r="AY109" s="203"/>
      <c r="AZ109" s="211"/>
      <c r="BA109" s="210"/>
      <c r="BB109" s="237"/>
      <c r="BE109" s="233"/>
      <c r="BF109" s="203"/>
      <c r="BG109" s="210"/>
      <c r="BH109" s="203"/>
      <c r="BI109" s="211"/>
      <c r="BJ109" s="210"/>
      <c r="BK109" s="237"/>
      <c r="BN109" s="233"/>
      <c r="BO109" s="203"/>
      <c r="BP109" s="210"/>
      <c r="BQ109" s="203"/>
      <c r="BR109" s="211"/>
      <c r="BS109" s="210"/>
      <c r="BT109" s="237"/>
      <c r="BW109" s="233"/>
      <c r="BX109" s="203"/>
      <c r="BY109" s="210"/>
      <c r="BZ109" s="203"/>
      <c r="CA109" s="211"/>
      <c r="CB109" s="210"/>
      <c r="CC109" s="237"/>
      <c r="CF109" s="233"/>
      <c r="CG109" s="203"/>
      <c r="CH109" s="210"/>
      <c r="CI109" s="203"/>
      <c r="CJ109" s="211"/>
      <c r="CK109" s="210"/>
      <c r="CL109" s="237"/>
      <c r="CO109" s="233"/>
      <c r="CP109" s="203"/>
      <c r="CQ109" s="210"/>
      <c r="CR109" s="203"/>
      <c r="CS109" s="211"/>
      <c r="CT109" s="210"/>
      <c r="CU109" s="237"/>
      <c r="CX109" s="233"/>
      <c r="CY109" s="203"/>
      <c r="CZ109" s="210"/>
      <c r="DA109" s="203"/>
      <c r="DB109" s="211"/>
      <c r="DC109" s="210"/>
      <c r="DD109" s="237"/>
      <c r="DG109" s="233"/>
      <c r="DH109" s="203"/>
      <c r="DI109" s="210"/>
      <c r="DJ109" s="203"/>
      <c r="DK109" s="211"/>
      <c r="DL109" s="210"/>
      <c r="DM109" s="237"/>
      <c r="DP109" s="233"/>
      <c r="DQ109" s="203"/>
      <c r="DR109" s="210"/>
      <c r="DS109" s="203"/>
      <c r="DT109" s="211"/>
      <c r="DU109" s="210"/>
      <c r="DV109" s="237"/>
      <c r="DY109" s="233"/>
      <c r="DZ109" s="203"/>
      <c r="EA109" s="210"/>
      <c r="EB109" s="203"/>
      <c r="EC109" s="211"/>
      <c r="ED109" s="210"/>
      <c r="EE109" s="237"/>
    </row>
    <row r="110" spans="1:135" ht="21" hidden="1" customHeight="1" x14ac:dyDescent="0.35">
      <c r="A110" s="79"/>
      <c r="B110" s="115" t="s">
        <v>180</v>
      </c>
      <c r="C110" s="115" t="s">
        <v>181</v>
      </c>
      <c r="D110" s="115"/>
      <c r="E110" s="116"/>
      <c r="F110" s="116"/>
      <c r="G110" s="116"/>
      <c r="H110" s="116"/>
      <c r="I110" s="116"/>
      <c r="J110" s="116"/>
      <c r="K110" s="116"/>
      <c r="L110" s="118"/>
      <c r="M110" s="56"/>
      <c r="Z110" s="299"/>
      <c r="AA110" s="299"/>
      <c r="AB110" s="299"/>
      <c r="AD110" s="227"/>
      <c r="AE110" s="226"/>
      <c r="AF110" s="299"/>
      <c r="AG110" s="226"/>
      <c r="AH110" s="230"/>
      <c r="AI110" s="299"/>
      <c r="AJ110" s="232"/>
      <c r="AM110" s="227"/>
      <c r="AN110" s="226"/>
      <c r="AO110" s="299"/>
      <c r="AP110" s="226"/>
      <c r="AQ110" s="230"/>
      <c r="AR110" s="299"/>
      <c r="AS110" s="232"/>
      <c r="AV110" s="227"/>
      <c r="AW110" s="226"/>
      <c r="AX110" s="299"/>
      <c r="AY110" s="226"/>
      <c r="AZ110" s="230"/>
      <c r="BA110" s="299"/>
      <c r="BB110" s="232"/>
      <c r="BE110" s="227"/>
      <c r="BF110" s="226"/>
      <c r="BG110" s="299"/>
      <c r="BH110" s="226"/>
      <c r="BI110" s="230"/>
      <c r="BJ110" s="299"/>
      <c r="BK110" s="232"/>
      <c r="BN110" s="227"/>
      <c r="BO110" s="226"/>
      <c r="BP110" s="299"/>
      <c r="BQ110" s="226"/>
      <c r="BR110" s="230"/>
      <c r="BS110" s="299"/>
      <c r="BT110" s="232"/>
      <c r="BW110" s="227"/>
      <c r="BX110" s="226"/>
      <c r="BY110" s="299"/>
      <c r="BZ110" s="226"/>
      <c r="CA110" s="230"/>
      <c r="CB110" s="299"/>
      <c r="CC110" s="232"/>
      <c r="CF110" s="227"/>
      <c r="CG110" s="226"/>
      <c r="CH110" s="299"/>
      <c r="CI110" s="226"/>
      <c r="CJ110" s="230"/>
      <c r="CK110" s="299"/>
      <c r="CL110" s="232"/>
      <c r="CO110" s="227"/>
      <c r="CP110" s="226"/>
      <c r="CQ110" s="299"/>
      <c r="CR110" s="226"/>
      <c r="CS110" s="230"/>
      <c r="CT110" s="299"/>
      <c r="CU110" s="232"/>
      <c r="CX110" s="227"/>
      <c r="CY110" s="226"/>
      <c r="CZ110" s="299"/>
      <c r="DA110" s="226"/>
      <c r="DB110" s="230"/>
      <c r="DC110" s="299"/>
      <c r="DD110" s="232"/>
      <c r="DG110" s="227"/>
      <c r="DH110" s="226"/>
      <c r="DI110" s="299"/>
      <c r="DJ110" s="226"/>
      <c r="DK110" s="230"/>
      <c r="DL110" s="299"/>
      <c r="DM110" s="232"/>
      <c r="DP110" s="227"/>
      <c r="DQ110" s="226"/>
      <c r="DR110" s="299"/>
      <c r="DS110" s="226"/>
      <c r="DT110" s="230"/>
      <c r="DU110" s="299"/>
      <c r="DV110" s="232"/>
      <c r="DY110" s="227"/>
      <c r="DZ110" s="226"/>
      <c r="EA110" s="299"/>
      <c r="EB110" s="226"/>
      <c r="EC110" s="230"/>
      <c r="ED110" s="299"/>
      <c r="EE110" s="232"/>
    </row>
    <row r="111" spans="1:135" ht="9.65" hidden="1" customHeight="1" x14ac:dyDescent="0.35">
      <c r="A111" s="63"/>
      <c r="B111" s="63"/>
      <c r="C111" s="63"/>
      <c r="D111" s="63"/>
      <c r="E111" s="63"/>
      <c r="F111" s="63"/>
      <c r="G111" s="63"/>
      <c r="H111" s="63"/>
      <c r="I111" s="63"/>
      <c r="J111" s="63"/>
      <c r="K111" s="63"/>
      <c r="L111" s="63"/>
      <c r="M111" s="56"/>
      <c r="Z111" s="298"/>
      <c r="AA111" s="298"/>
      <c r="AB111" s="210"/>
      <c r="AD111" s="233"/>
      <c r="AE111" s="203"/>
      <c r="AF111" s="210"/>
      <c r="AG111" s="203"/>
      <c r="AH111" s="211"/>
      <c r="AI111" s="210"/>
      <c r="AJ111" s="237"/>
      <c r="AM111" s="233"/>
      <c r="AN111" s="203"/>
      <c r="AO111" s="210"/>
      <c r="AP111" s="203"/>
      <c r="AQ111" s="211"/>
      <c r="AR111" s="210"/>
      <c r="AS111" s="237"/>
      <c r="AV111" s="233"/>
      <c r="AW111" s="203"/>
      <c r="AX111" s="210"/>
      <c r="AY111" s="203"/>
      <c r="AZ111" s="211"/>
      <c r="BA111" s="210"/>
      <c r="BB111" s="237"/>
      <c r="BE111" s="233"/>
      <c r="BF111" s="203"/>
      <c r="BG111" s="210"/>
      <c r="BH111" s="203"/>
      <c r="BI111" s="211"/>
      <c r="BJ111" s="210"/>
      <c r="BK111" s="237"/>
      <c r="BN111" s="233"/>
      <c r="BO111" s="203"/>
      <c r="BP111" s="210"/>
      <c r="BQ111" s="203"/>
      <c r="BR111" s="211"/>
      <c r="BS111" s="210"/>
      <c r="BT111" s="237"/>
      <c r="BW111" s="233"/>
      <c r="BX111" s="203"/>
      <c r="BY111" s="210"/>
      <c r="BZ111" s="203"/>
      <c r="CA111" s="211"/>
      <c r="CB111" s="210"/>
      <c r="CC111" s="237"/>
      <c r="CF111" s="233"/>
      <c r="CG111" s="203"/>
      <c r="CH111" s="210"/>
      <c r="CI111" s="203"/>
      <c r="CJ111" s="211"/>
      <c r="CK111" s="210"/>
      <c r="CL111" s="237"/>
      <c r="CO111" s="233"/>
      <c r="CP111" s="203"/>
      <c r="CQ111" s="210"/>
      <c r="CR111" s="203"/>
      <c r="CS111" s="211"/>
      <c r="CT111" s="210"/>
      <c r="CU111" s="237"/>
      <c r="CX111" s="233"/>
      <c r="CY111" s="203"/>
      <c r="CZ111" s="210"/>
      <c r="DA111" s="203"/>
      <c r="DB111" s="211"/>
      <c r="DC111" s="210"/>
      <c r="DD111" s="237"/>
      <c r="DG111" s="233"/>
      <c r="DH111" s="203"/>
      <c r="DI111" s="210"/>
      <c r="DJ111" s="203"/>
      <c r="DK111" s="211"/>
      <c r="DL111" s="210"/>
      <c r="DM111" s="237"/>
      <c r="DP111" s="233"/>
      <c r="DQ111" s="203"/>
      <c r="DR111" s="210"/>
      <c r="DS111" s="203"/>
      <c r="DT111" s="211"/>
      <c r="DU111" s="210"/>
      <c r="DV111" s="237"/>
      <c r="DY111" s="233"/>
      <c r="DZ111" s="203"/>
      <c r="EA111" s="210"/>
      <c r="EB111" s="203"/>
      <c r="EC111" s="211"/>
      <c r="ED111" s="210"/>
      <c r="EE111" s="237"/>
    </row>
    <row r="112" spans="1:135" hidden="1" x14ac:dyDescent="0.35">
      <c r="A112" s="119"/>
      <c r="B112" s="120"/>
      <c r="C112" s="146" t="s">
        <v>182</v>
      </c>
      <c r="D112" s="146"/>
      <c r="E112" s="120"/>
      <c r="F112" s="120"/>
      <c r="G112" s="120"/>
      <c r="H112" s="120"/>
      <c r="I112" s="120"/>
      <c r="J112" s="120"/>
      <c r="K112" s="120"/>
      <c r="L112" s="122"/>
      <c r="M112" s="56"/>
      <c r="Z112" s="300"/>
      <c r="AA112" s="300"/>
      <c r="AB112" s="301"/>
      <c r="AD112" s="302" t="s">
        <v>182</v>
      </c>
      <c r="AE112" s="303"/>
      <c r="AF112" s="304"/>
      <c r="AG112" s="305"/>
      <c r="AH112" s="306"/>
      <c r="AI112" s="307"/>
      <c r="AJ112" s="308"/>
      <c r="AM112" s="302" t="s">
        <v>182</v>
      </c>
      <c r="AN112" s="303"/>
      <c r="AO112" s="304"/>
      <c r="AP112" s="305"/>
      <c r="AQ112" s="306"/>
      <c r="AR112" s="307"/>
      <c r="AS112" s="308"/>
      <c r="AV112" s="302" t="s">
        <v>182</v>
      </c>
      <c r="AW112" s="303"/>
      <c r="AX112" s="304"/>
      <c r="AY112" s="305"/>
      <c r="AZ112" s="306"/>
      <c r="BA112" s="307"/>
      <c r="BB112" s="308"/>
      <c r="BE112" s="302" t="s">
        <v>182</v>
      </c>
      <c r="BF112" s="303"/>
      <c r="BG112" s="304"/>
      <c r="BH112" s="305"/>
      <c r="BI112" s="306"/>
      <c r="BJ112" s="307"/>
      <c r="BK112" s="308"/>
      <c r="BN112" s="302" t="s">
        <v>182</v>
      </c>
      <c r="BO112" s="303"/>
      <c r="BP112" s="304"/>
      <c r="BQ112" s="305"/>
      <c r="BR112" s="306"/>
      <c r="BS112" s="307"/>
      <c r="BT112" s="308"/>
      <c r="BW112" s="302" t="s">
        <v>182</v>
      </c>
      <c r="BX112" s="303"/>
      <c r="BY112" s="304"/>
      <c r="BZ112" s="305"/>
      <c r="CA112" s="306"/>
      <c r="CB112" s="307"/>
      <c r="CC112" s="308"/>
      <c r="CF112" s="302" t="s">
        <v>182</v>
      </c>
      <c r="CG112" s="303"/>
      <c r="CH112" s="304"/>
      <c r="CI112" s="305"/>
      <c r="CJ112" s="306"/>
      <c r="CK112" s="307"/>
      <c r="CL112" s="308"/>
      <c r="CO112" s="302" t="s">
        <v>182</v>
      </c>
      <c r="CP112" s="303"/>
      <c r="CQ112" s="304"/>
      <c r="CR112" s="305"/>
      <c r="CS112" s="306"/>
      <c r="CT112" s="307"/>
      <c r="CU112" s="308"/>
      <c r="CX112" s="302" t="s">
        <v>182</v>
      </c>
      <c r="CY112" s="303"/>
      <c r="CZ112" s="304"/>
      <c r="DA112" s="305"/>
      <c r="DB112" s="306"/>
      <c r="DC112" s="307"/>
      <c r="DD112" s="308"/>
      <c r="DG112" s="302" t="s">
        <v>182</v>
      </c>
      <c r="DH112" s="303"/>
      <c r="DI112" s="304"/>
      <c r="DJ112" s="305"/>
      <c r="DK112" s="306"/>
      <c r="DL112" s="307"/>
      <c r="DM112" s="308"/>
      <c r="DP112" s="302" t="s">
        <v>182</v>
      </c>
      <c r="DQ112" s="303"/>
      <c r="DR112" s="304"/>
      <c r="DS112" s="305"/>
      <c r="DT112" s="306"/>
      <c r="DU112" s="307"/>
      <c r="DV112" s="308"/>
      <c r="DY112" s="302" t="s">
        <v>182</v>
      </c>
      <c r="DZ112" s="303"/>
      <c r="EA112" s="304"/>
      <c r="EB112" s="305"/>
      <c r="EC112" s="306"/>
      <c r="ED112" s="307"/>
      <c r="EE112" s="308"/>
    </row>
    <row r="113" spans="1:135" ht="29.15" hidden="1" customHeight="1" x14ac:dyDescent="0.35">
      <c r="A113" s="86"/>
      <c r="B113" s="147"/>
      <c r="C113" s="463" t="s">
        <v>183</v>
      </c>
      <c r="D113" s="447" t="s">
        <v>184</v>
      </c>
      <c r="E113" s="604" t="s">
        <v>185</v>
      </c>
      <c r="F113" s="604"/>
      <c r="G113" s="447" t="s">
        <v>186</v>
      </c>
      <c r="H113" s="447" t="s">
        <v>187</v>
      </c>
      <c r="I113" s="463" t="s">
        <v>188</v>
      </c>
      <c r="J113" s="463" t="s">
        <v>189</v>
      </c>
      <c r="K113" s="148" t="s">
        <v>163</v>
      </c>
      <c r="L113" s="89"/>
      <c r="M113" s="56"/>
      <c r="Z113" s="309"/>
      <c r="AA113" s="309"/>
      <c r="AB113" s="310"/>
      <c r="AD113" s="311" t="s">
        <v>183</v>
      </c>
      <c r="AE113" s="312"/>
      <c r="AF113" s="312"/>
      <c r="AG113" s="312"/>
      <c r="AH113" s="312"/>
      <c r="AI113" s="312"/>
      <c r="AJ113" s="313"/>
      <c r="AM113" s="311" t="s">
        <v>183</v>
      </c>
      <c r="AN113" s="312"/>
      <c r="AO113" s="312"/>
      <c r="AP113" s="312"/>
      <c r="AQ113" s="312"/>
      <c r="AR113" s="312"/>
      <c r="AS113" s="313"/>
      <c r="AV113" s="311" t="s">
        <v>183</v>
      </c>
      <c r="AW113" s="312"/>
      <c r="AX113" s="312"/>
      <c r="AY113" s="312"/>
      <c r="AZ113" s="312"/>
      <c r="BA113" s="312"/>
      <c r="BB113" s="313"/>
      <c r="BE113" s="311" t="s">
        <v>183</v>
      </c>
      <c r="BF113" s="312"/>
      <c r="BG113" s="312"/>
      <c r="BH113" s="312"/>
      <c r="BI113" s="312"/>
      <c r="BJ113" s="312"/>
      <c r="BK113" s="313"/>
      <c r="BN113" s="311" t="s">
        <v>183</v>
      </c>
      <c r="BO113" s="312"/>
      <c r="BP113" s="312"/>
      <c r="BQ113" s="312"/>
      <c r="BR113" s="312"/>
      <c r="BS113" s="312"/>
      <c r="BT113" s="313"/>
      <c r="BW113" s="311" t="s">
        <v>183</v>
      </c>
      <c r="BX113" s="312"/>
      <c r="BY113" s="312"/>
      <c r="BZ113" s="312"/>
      <c r="CA113" s="312"/>
      <c r="CB113" s="312"/>
      <c r="CC113" s="313"/>
      <c r="CF113" s="311" t="s">
        <v>183</v>
      </c>
      <c r="CG113" s="312"/>
      <c r="CH113" s="312"/>
      <c r="CI113" s="312"/>
      <c r="CJ113" s="312"/>
      <c r="CK113" s="312"/>
      <c r="CL113" s="313"/>
      <c r="CO113" s="311" t="s">
        <v>183</v>
      </c>
      <c r="CP113" s="312"/>
      <c r="CQ113" s="312"/>
      <c r="CR113" s="312"/>
      <c r="CS113" s="312"/>
      <c r="CT113" s="312"/>
      <c r="CU113" s="313"/>
      <c r="CX113" s="311" t="s">
        <v>183</v>
      </c>
      <c r="CY113" s="312"/>
      <c r="CZ113" s="312"/>
      <c r="DA113" s="312"/>
      <c r="DB113" s="312"/>
      <c r="DC113" s="312"/>
      <c r="DD113" s="313"/>
      <c r="DG113" s="311" t="s">
        <v>183</v>
      </c>
      <c r="DH113" s="312"/>
      <c r="DI113" s="312"/>
      <c r="DJ113" s="312"/>
      <c r="DK113" s="312"/>
      <c r="DL113" s="312"/>
      <c r="DM113" s="313"/>
      <c r="DP113" s="311" t="s">
        <v>183</v>
      </c>
      <c r="DQ113" s="312"/>
      <c r="DR113" s="312"/>
      <c r="DS113" s="312"/>
      <c r="DT113" s="312"/>
      <c r="DU113" s="312"/>
      <c r="DV113" s="313"/>
      <c r="DY113" s="311" t="s">
        <v>183</v>
      </c>
      <c r="DZ113" s="312"/>
      <c r="EA113" s="312"/>
      <c r="EB113" s="312"/>
      <c r="EC113" s="312"/>
      <c r="ED113" s="312"/>
      <c r="EE113" s="313"/>
    </row>
    <row r="114" spans="1:135" hidden="1" x14ac:dyDescent="0.35">
      <c r="A114" s="86"/>
      <c r="B114" s="96">
        <v>1</v>
      </c>
      <c r="C114" s="149" t="s">
        <v>190</v>
      </c>
      <c r="D114" s="141"/>
      <c r="E114" s="595"/>
      <c r="F114" s="596"/>
      <c r="G114" s="460"/>
      <c r="H114" s="142">
        <v>0</v>
      </c>
      <c r="I114" s="141">
        <v>0</v>
      </c>
      <c r="J114" s="141">
        <v>0</v>
      </c>
      <c r="K114" s="143">
        <f>H114*I114*J114</f>
        <v>0</v>
      </c>
      <c r="L114" s="89"/>
      <c r="M114" s="56"/>
      <c r="Z114" s="258">
        <f t="shared" ref="Z114:Z118" si="77">K114</f>
        <v>0</v>
      </c>
      <c r="AA114" s="258">
        <f t="shared" ref="AA114:AA119" si="78">AI114+AR114+BA114+BJ114+BS114+CB114+CK114+CT114+DC114+DL114+DU114+ED114</f>
        <v>0</v>
      </c>
      <c r="AB114" s="258">
        <f>Z114-AA114</f>
        <v>0</v>
      </c>
      <c r="AD114" s="267"/>
      <c r="AE114" s="268"/>
      <c r="AF114" s="269">
        <v>0</v>
      </c>
      <c r="AG114" s="282"/>
      <c r="AH114" s="271">
        <v>1</v>
      </c>
      <c r="AI114" s="283">
        <f t="shared" ref="AI114:AI118" si="79">IF(AH114="","",AF114*AH114)</f>
        <v>0</v>
      </c>
      <c r="AJ114" s="284"/>
      <c r="AM114" s="267"/>
      <c r="AN114" s="268"/>
      <c r="AO114" s="269">
        <v>0</v>
      </c>
      <c r="AP114" s="282"/>
      <c r="AQ114" s="271">
        <v>1</v>
      </c>
      <c r="AR114" s="283">
        <f t="shared" ref="AR114:AR118" si="80">IF(AQ114="","",AO114*AQ114)</f>
        <v>0</v>
      </c>
      <c r="AS114" s="284"/>
      <c r="AV114" s="267"/>
      <c r="AW114" s="268"/>
      <c r="AX114" s="269">
        <v>0</v>
      </c>
      <c r="AY114" s="282"/>
      <c r="AZ114" s="271">
        <v>1</v>
      </c>
      <c r="BA114" s="283">
        <f t="shared" ref="BA114:BA118" si="81">IF(AZ114="","",AX114*AZ114)</f>
        <v>0</v>
      </c>
      <c r="BB114" s="284"/>
      <c r="BE114" s="267"/>
      <c r="BF114" s="268"/>
      <c r="BG114" s="269">
        <v>0</v>
      </c>
      <c r="BH114" s="282"/>
      <c r="BI114" s="271">
        <v>1</v>
      </c>
      <c r="BJ114" s="283">
        <f t="shared" ref="BJ114:BJ118" si="82">IF(BI114="","",BG114*BI114)</f>
        <v>0</v>
      </c>
      <c r="BK114" s="284"/>
      <c r="BN114" s="267"/>
      <c r="BO114" s="268"/>
      <c r="BP114" s="269">
        <v>0</v>
      </c>
      <c r="BQ114" s="282"/>
      <c r="BR114" s="271">
        <v>1</v>
      </c>
      <c r="BS114" s="283">
        <f t="shared" ref="BS114:BS118" si="83">IF(BR114="","",BP114*BR114)</f>
        <v>0</v>
      </c>
      <c r="BT114" s="284"/>
      <c r="BW114" s="267"/>
      <c r="BX114" s="268"/>
      <c r="BY114" s="269">
        <v>0</v>
      </c>
      <c r="BZ114" s="282"/>
      <c r="CA114" s="271">
        <v>1</v>
      </c>
      <c r="CB114" s="283">
        <f t="shared" ref="CB114:CB118" si="84">IF(CA114="","",BY114*CA114)</f>
        <v>0</v>
      </c>
      <c r="CC114" s="284"/>
      <c r="CF114" s="267"/>
      <c r="CG114" s="268"/>
      <c r="CH114" s="269">
        <v>0</v>
      </c>
      <c r="CI114" s="282"/>
      <c r="CJ114" s="271">
        <v>1</v>
      </c>
      <c r="CK114" s="283">
        <f t="shared" ref="CK114:CK118" si="85">IF(CJ114="","",CH114*CJ114)</f>
        <v>0</v>
      </c>
      <c r="CL114" s="284"/>
      <c r="CO114" s="267"/>
      <c r="CP114" s="268"/>
      <c r="CQ114" s="269">
        <v>0</v>
      </c>
      <c r="CR114" s="282"/>
      <c r="CS114" s="271">
        <v>1</v>
      </c>
      <c r="CT114" s="283">
        <f t="shared" ref="CT114:CT118" si="86">IF(CS114="","",CQ114*CS114)</f>
        <v>0</v>
      </c>
      <c r="CU114" s="284"/>
      <c r="CX114" s="267"/>
      <c r="CY114" s="268"/>
      <c r="CZ114" s="269">
        <v>0</v>
      </c>
      <c r="DA114" s="282"/>
      <c r="DB114" s="271">
        <v>1</v>
      </c>
      <c r="DC114" s="283">
        <f t="shared" ref="DC114:DC118" si="87">IF(DB114="","",CZ114*DB114)</f>
        <v>0</v>
      </c>
      <c r="DD114" s="284"/>
      <c r="DG114" s="267"/>
      <c r="DH114" s="268"/>
      <c r="DI114" s="269">
        <v>0</v>
      </c>
      <c r="DJ114" s="282"/>
      <c r="DK114" s="271">
        <v>1</v>
      </c>
      <c r="DL114" s="283">
        <f t="shared" ref="DL114:DL118" si="88">IF(DK114="","",DI114*DK114)</f>
        <v>0</v>
      </c>
      <c r="DM114" s="284"/>
      <c r="DP114" s="267"/>
      <c r="DQ114" s="268"/>
      <c r="DR114" s="269">
        <v>0</v>
      </c>
      <c r="DS114" s="282"/>
      <c r="DT114" s="271">
        <v>1</v>
      </c>
      <c r="DU114" s="283">
        <f t="shared" ref="DU114:DU118" si="89">IF(DT114="","",DR114*DT114)</f>
        <v>0</v>
      </c>
      <c r="DV114" s="284"/>
      <c r="DY114" s="267"/>
      <c r="DZ114" s="268"/>
      <c r="EA114" s="269">
        <v>0</v>
      </c>
      <c r="EB114" s="282"/>
      <c r="EC114" s="271">
        <v>1</v>
      </c>
      <c r="ED114" s="283">
        <f t="shared" ref="ED114:ED118" si="90">IF(EC114="","",EA114*EC114)</f>
        <v>0</v>
      </c>
      <c r="EE114" s="284"/>
    </row>
    <row r="115" spans="1:135" hidden="1" x14ac:dyDescent="0.35">
      <c r="A115" s="86"/>
      <c r="B115" s="101">
        <v>2</v>
      </c>
      <c r="C115" s="149" t="s">
        <v>190</v>
      </c>
      <c r="D115" s="141"/>
      <c r="E115" s="595"/>
      <c r="F115" s="596"/>
      <c r="G115" s="460"/>
      <c r="H115" s="142">
        <v>0</v>
      </c>
      <c r="I115" s="141">
        <v>0</v>
      </c>
      <c r="J115" s="141">
        <v>0</v>
      </c>
      <c r="K115" s="143">
        <f>H115*I115*J115</f>
        <v>0</v>
      </c>
      <c r="L115" s="89"/>
      <c r="M115" s="56"/>
      <c r="Z115" s="258">
        <f t="shared" si="77"/>
        <v>0</v>
      </c>
      <c r="AA115" s="258">
        <f t="shared" si="78"/>
        <v>0</v>
      </c>
      <c r="AB115" s="258">
        <f t="shared" ref="AB115:AB118" si="91">Z115-AA115</f>
        <v>0</v>
      </c>
      <c r="AD115" s="267"/>
      <c r="AE115" s="268"/>
      <c r="AF115" s="269">
        <v>0</v>
      </c>
      <c r="AG115" s="282"/>
      <c r="AH115" s="271">
        <v>1</v>
      </c>
      <c r="AI115" s="283">
        <f t="shared" si="79"/>
        <v>0</v>
      </c>
      <c r="AJ115" s="284"/>
      <c r="AM115" s="267"/>
      <c r="AN115" s="268"/>
      <c r="AO115" s="269">
        <v>0</v>
      </c>
      <c r="AP115" s="282"/>
      <c r="AQ115" s="271">
        <v>1</v>
      </c>
      <c r="AR115" s="283">
        <f t="shared" si="80"/>
        <v>0</v>
      </c>
      <c r="AS115" s="284"/>
      <c r="AV115" s="267"/>
      <c r="AW115" s="268"/>
      <c r="AX115" s="269">
        <v>0</v>
      </c>
      <c r="AY115" s="282"/>
      <c r="AZ115" s="271">
        <v>1</v>
      </c>
      <c r="BA115" s="283">
        <f t="shared" si="81"/>
        <v>0</v>
      </c>
      <c r="BB115" s="284"/>
      <c r="BE115" s="267"/>
      <c r="BF115" s="268"/>
      <c r="BG115" s="269">
        <v>0</v>
      </c>
      <c r="BH115" s="282"/>
      <c r="BI115" s="271">
        <v>1</v>
      </c>
      <c r="BJ115" s="283">
        <f t="shared" si="82"/>
        <v>0</v>
      </c>
      <c r="BK115" s="284"/>
      <c r="BN115" s="267"/>
      <c r="BO115" s="268"/>
      <c r="BP115" s="269">
        <v>0</v>
      </c>
      <c r="BQ115" s="282"/>
      <c r="BR115" s="271">
        <v>1</v>
      </c>
      <c r="BS115" s="283">
        <f t="shared" si="83"/>
        <v>0</v>
      </c>
      <c r="BT115" s="284"/>
      <c r="BW115" s="267"/>
      <c r="BX115" s="268"/>
      <c r="BY115" s="269">
        <v>0</v>
      </c>
      <c r="BZ115" s="282"/>
      <c r="CA115" s="271">
        <v>1</v>
      </c>
      <c r="CB115" s="283">
        <f t="shared" si="84"/>
        <v>0</v>
      </c>
      <c r="CC115" s="284"/>
      <c r="CF115" s="267"/>
      <c r="CG115" s="268"/>
      <c r="CH115" s="269">
        <v>0</v>
      </c>
      <c r="CI115" s="282"/>
      <c r="CJ115" s="271">
        <v>1</v>
      </c>
      <c r="CK115" s="283">
        <f t="shared" si="85"/>
        <v>0</v>
      </c>
      <c r="CL115" s="284"/>
      <c r="CO115" s="267"/>
      <c r="CP115" s="268"/>
      <c r="CQ115" s="269">
        <v>0</v>
      </c>
      <c r="CR115" s="282"/>
      <c r="CS115" s="271">
        <v>1</v>
      </c>
      <c r="CT115" s="283">
        <f t="shared" si="86"/>
        <v>0</v>
      </c>
      <c r="CU115" s="284"/>
      <c r="CX115" s="267"/>
      <c r="CY115" s="268"/>
      <c r="CZ115" s="269">
        <v>0</v>
      </c>
      <c r="DA115" s="282"/>
      <c r="DB115" s="271">
        <v>1</v>
      </c>
      <c r="DC115" s="283">
        <f t="shared" si="87"/>
        <v>0</v>
      </c>
      <c r="DD115" s="284"/>
      <c r="DG115" s="267"/>
      <c r="DH115" s="268"/>
      <c r="DI115" s="269">
        <v>0</v>
      </c>
      <c r="DJ115" s="282"/>
      <c r="DK115" s="271">
        <v>1</v>
      </c>
      <c r="DL115" s="283">
        <f t="shared" si="88"/>
        <v>0</v>
      </c>
      <c r="DM115" s="284"/>
      <c r="DP115" s="267"/>
      <c r="DQ115" s="268"/>
      <c r="DR115" s="269">
        <v>0</v>
      </c>
      <c r="DS115" s="282"/>
      <c r="DT115" s="271">
        <v>1</v>
      </c>
      <c r="DU115" s="283">
        <f t="shared" si="89"/>
        <v>0</v>
      </c>
      <c r="DV115" s="284"/>
      <c r="DY115" s="267"/>
      <c r="DZ115" s="268"/>
      <c r="EA115" s="269">
        <v>0</v>
      </c>
      <c r="EB115" s="282"/>
      <c r="EC115" s="271">
        <v>1</v>
      </c>
      <c r="ED115" s="283">
        <f t="shared" si="90"/>
        <v>0</v>
      </c>
      <c r="EE115" s="284"/>
    </row>
    <row r="116" spans="1:135" hidden="1" x14ac:dyDescent="0.35">
      <c r="A116" s="86"/>
      <c r="B116" s="101">
        <v>3</v>
      </c>
      <c r="C116" s="149" t="s">
        <v>190</v>
      </c>
      <c r="D116" s="141"/>
      <c r="E116" s="595"/>
      <c r="F116" s="596"/>
      <c r="G116" s="460"/>
      <c r="H116" s="142">
        <v>0</v>
      </c>
      <c r="I116" s="141">
        <v>0</v>
      </c>
      <c r="J116" s="141">
        <v>0</v>
      </c>
      <c r="K116" s="143">
        <f>H116*I116*J116</f>
        <v>0</v>
      </c>
      <c r="L116" s="89"/>
      <c r="M116" s="56"/>
      <c r="Z116" s="258">
        <f t="shared" si="77"/>
        <v>0</v>
      </c>
      <c r="AA116" s="258">
        <f t="shared" si="78"/>
        <v>0</v>
      </c>
      <c r="AB116" s="258">
        <f t="shared" si="91"/>
        <v>0</v>
      </c>
      <c r="AD116" s="267"/>
      <c r="AE116" s="268"/>
      <c r="AF116" s="269">
        <v>0</v>
      </c>
      <c r="AG116" s="282"/>
      <c r="AH116" s="271">
        <v>1</v>
      </c>
      <c r="AI116" s="283">
        <f t="shared" si="79"/>
        <v>0</v>
      </c>
      <c r="AJ116" s="284"/>
      <c r="AM116" s="267"/>
      <c r="AN116" s="268"/>
      <c r="AO116" s="269">
        <v>0</v>
      </c>
      <c r="AP116" s="282"/>
      <c r="AQ116" s="271">
        <v>1</v>
      </c>
      <c r="AR116" s="283">
        <f t="shared" si="80"/>
        <v>0</v>
      </c>
      <c r="AS116" s="284"/>
      <c r="AV116" s="267"/>
      <c r="AW116" s="268"/>
      <c r="AX116" s="269">
        <v>0</v>
      </c>
      <c r="AY116" s="282"/>
      <c r="AZ116" s="271">
        <v>1</v>
      </c>
      <c r="BA116" s="283">
        <f t="shared" si="81"/>
        <v>0</v>
      </c>
      <c r="BB116" s="284"/>
      <c r="BE116" s="267"/>
      <c r="BF116" s="268"/>
      <c r="BG116" s="269">
        <v>0</v>
      </c>
      <c r="BH116" s="282"/>
      <c r="BI116" s="271">
        <v>1</v>
      </c>
      <c r="BJ116" s="283">
        <f t="shared" si="82"/>
        <v>0</v>
      </c>
      <c r="BK116" s="284"/>
      <c r="BN116" s="267"/>
      <c r="BO116" s="268"/>
      <c r="BP116" s="269">
        <v>0</v>
      </c>
      <c r="BQ116" s="282"/>
      <c r="BR116" s="271">
        <v>1</v>
      </c>
      <c r="BS116" s="283">
        <f t="shared" si="83"/>
        <v>0</v>
      </c>
      <c r="BT116" s="284"/>
      <c r="BW116" s="267"/>
      <c r="BX116" s="268"/>
      <c r="BY116" s="269">
        <v>0</v>
      </c>
      <c r="BZ116" s="282"/>
      <c r="CA116" s="271">
        <v>1</v>
      </c>
      <c r="CB116" s="283">
        <f t="shared" si="84"/>
        <v>0</v>
      </c>
      <c r="CC116" s="284"/>
      <c r="CF116" s="267"/>
      <c r="CG116" s="268"/>
      <c r="CH116" s="269">
        <v>0</v>
      </c>
      <c r="CI116" s="282"/>
      <c r="CJ116" s="271">
        <v>1</v>
      </c>
      <c r="CK116" s="283">
        <f t="shared" si="85"/>
        <v>0</v>
      </c>
      <c r="CL116" s="284"/>
      <c r="CO116" s="267"/>
      <c r="CP116" s="268"/>
      <c r="CQ116" s="269">
        <v>0</v>
      </c>
      <c r="CR116" s="282"/>
      <c r="CS116" s="271">
        <v>1</v>
      </c>
      <c r="CT116" s="283">
        <f t="shared" si="86"/>
        <v>0</v>
      </c>
      <c r="CU116" s="284"/>
      <c r="CX116" s="267"/>
      <c r="CY116" s="268"/>
      <c r="CZ116" s="269">
        <v>0</v>
      </c>
      <c r="DA116" s="282"/>
      <c r="DB116" s="271">
        <v>1</v>
      </c>
      <c r="DC116" s="283">
        <f t="shared" si="87"/>
        <v>0</v>
      </c>
      <c r="DD116" s="284"/>
      <c r="DG116" s="267"/>
      <c r="DH116" s="268"/>
      <c r="DI116" s="269">
        <v>0</v>
      </c>
      <c r="DJ116" s="282"/>
      <c r="DK116" s="271">
        <v>1</v>
      </c>
      <c r="DL116" s="283">
        <f t="shared" si="88"/>
        <v>0</v>
      </c>
      <c r="DM116" s="284"/>
      <c r="DP116" s="267"/>
      <c r="DQ116" s="268"/>
      <c r="DR116" s="269">
        <v>0</v>
      </c>
      <c r="DS116" s="282"/>
      <c r="DT116" s="271">
        <v>1</v>
      </c>
      <c r="DU116" s="283">
        <f t="shared" si="89"/>
        <v>0</v>
      </c>
      <c r="DV116" s="284"/>
      <c r="DY116" s="267"/>
      <c r="DZ116" s="268"/>
      <c r="EA116" s="269">
        <v>0</v>
      </c>
      <c r="EB116" s="282"/>
      <c r="EC116" s="271">
        <v>1</v>
      </c>
      <c r="ED116" s="283">
        <f t="shared" si="90"/>
        <v>0</v>
      </c>
      <c r="EE116" s="284"/>
    </row>
    <row r="117" spans="1:135" hidden="1" x14ac:dyDescent="0.35">
      <c r="A117" s="86"/>
      <c r="B117" s="101">
        <v>4</v>
      </c>
      <c r="C117" s="149" t="s">
        <v>190</v>
      </c>
      <c r="D117" s="141"/>
      <c r="E117" s="595"/>
      <c r="F117" s="596"/>
      <c r="G117" s="460"/>
      <c r="H117" s="142">
        <v>0</v>
      </c>
      <c r="I117" s="141">
        <v>0</v>
      </c>
      <c r="J117" s="141">
        <v>0</v>
      </c>
      <c r="K117" s="143">
        <f>H117*I117*J117</f>
        <v>0</v>
      </c>
      <c r="L117" s="89"/>
      <c r="M117" s="56"/>
      <c r="Z117" s="258">
        <f t="shared" si="77"/>
        <v>0</v>
      </c>
      <c r="AA117" s="258">
        <f t="shared" si="78"/>
        <v>0</v>
      </c>
      <c r="AB117" s="258">
        <f t="shared" si="91"/>
        <v>0</v>
      </c>
      <c r="AD117" s="267"/>
      <c r="AE117" s="268"/>
      <c r="AF117" s="269">
        <v>0</v>
      </c>
      <c r="AG117" s="282"/>
      <c r="AH117" s="271">
        <v>1</v>
      </c>
      <c r="AI117" s="283">
        <f t="shared" si="79"/>
        <v>0</v>
      </c>
      <c r="AJ117" s="284"/>
      <c r="AM117" s="267"/>
      <c r="AN117" s="268"/>
      <c r="AO117" s="269">
        <v>0</v>
      </c>
      <c r="AP117" s="282"/>
      <c r="AQ117" s="271">
        <v>1</v>
      </c>
      <c r="AR117" s="283">
        <f t="shared" si="80"/>
        <v>0</v>
      </c>
      <c r="AS117" s="284"/>
      <c r="AV117" s="267"/>
      <c r="AW117" s="268"/>
      <c r="AX117" s="269">
        <v>0</v>
      </c>
      <c r="AY117" s="282"/>
      <c r="AZ117" s="271">
        <v>1</v>
      </c>
      <c r="BA117" s="283">
        <f t="shared" si="81"/>
        <v>0</v>
      </c>
      <c r="BB117" s="284"/>
      <c r="BE117" s="267"/>
      <c r="BF117" s="268"/>
      <c r="BG117" s="269">
        <v>0</v>
      </c>
      <c r="BH117" s="282"/>
      <c r="BI117" s="271">
        <v>1</v>
      </c>
      <c r="BJ117" s="283">
        <f t="shared" si="82"/>
        <v>0</v>
      </c>
      <c r="BK117" s="284"/>
      <c r="BN117" s="267"/>
      <c r="BO117" s="268"/>
      <c r="BP117" s="269">
        <v>0</v>
      </c>
      <c r="BQ117" s="282"/>
      <c r="BR117" s="271">
        <v>1</v>
      </c>
      <c r="BS117" s="283">
        <f t="shared" si="83"/>
        <v>0</v>
      </c>
      <c r="BT117" s="284"/>
      <c r="BW117" s="267"/>
      <c r="BX117" s="268"/>
      <c r="BY117" s="269">
        <v>0</v>
      </c>
      <c r="BZ117" s="282"/>
      <c r="CA117" s="271">
        <v>1</v>
      </c>
      <c r="CB117" s="283">
        <f t="shared" si="84"/>
        <v>0</v>
      </c>
      <c r="CC117" s="284"/>
      <c r="CF117" s="267"/>
      <c r="CG117" s="268"/>
      <c r="CH117" s="269">
        <v>0</v>
      </c>
      <c r="CI117" s="282"/>
      <c r="CJ117" s="271">
        <v>1</v>
      </c>
      <c r="CK117" s="283">
        <f t="shared" si="85"/>
        <v>0</v>
      </c>
      <c r="CL117" s="284"/>
      <c r="CO117" s="267"/>
      <c r="CP117" s="268"/>
      <c r="CQ117" s="269">
        <v>0</v>
      </c>
      <c r="CR117" s="282"/>
      <c r="CS117" s="271">
        <v>1</v>
      </c>
      <c r="CT117" s="283">
        <f t="shared" si="86"/>
        <v>0</v>
      </c>
      <c r="CU117" s="284"/>
      <c r="CX117" s="267"/>
      <c r="CY117" s="268"/>
      <c r="CZ117" s="269">
        <v>0</v>
      </c>
      <c r="DA117" s="282"/>
      <c r="DB117" s="271">
        <v>1</v>
      </c>
      <c r="DC117" s="283">
        <f t="shared" si="87"/>
        <v>0</v>
      </c>
      <c r="DD117" s="284"/>
      <c r="DG117" s="267"/>
      <c r="DH117" s="268"/>
      <c r="DI117" s="269">
        <v>0</v>
      </c>
      <c r="DJ117" s="282"/>
      <c r="DK117" s="271">
        <v>1</v>
      </c>
      <c r="DL117" s="283">
        <f t="shared" si="88"/>
        <v>0</v>
      </c>
      <c r="DM117" s="284"/>
      <c r="DP117" s="267"/>
      <c r="DQ117" s="268"/>
      <c r="DR117" s="269">
        <v>0</v>
      </c>
      <c r="DS117" s="282"/>
      <c r="DT117" s="271">
        <v>1</v>
      </c>
      <c r="DU117" s="283">
        <f t="shared" si="89"/>
        <v>0</v>
      </c>
      <c r="DV117" s="284"/>
      <c r="DY117" s="267"/>
      <c r="DZ117" s="268"/>
      <c r="EA117" s="269">
        <v>0</v>
      </c>
      <c r="EB117" s="282"/>
      <c r="EC117" s="271">
        <v>1</v>
      </c>
      <c r="ED117" s="283">
        <f t="shared" si="90"/>
        <v>0</v>
      </c>
      <c r="EE117" s="284"/>
    </row>
    <row r="118" spans="1:135" hidden="1" x14ac:dyDescent="0.35">
      <c r="A118" s="86"/>
      <c r="B118" s="150">
        <v>5</v>
      </c>
      <c r="C118" s="151" t="s">
        <v>190</v>
      </c>
      <c r="D118" s="141"/>
      <c r="E118" s="605"/>
      <c r="F118" s="606"/>
      <c r="G118" s="440"/>
      <c r="H118" s="142">
        <v>0</v>
      </c>
      <c r="I118" s="141">
        <v>0</v>
      </c>
      <c r="J118" s="141">
        <v>0</v>
      </c>
      <c r="K118" s="143">
        <f>H118*I118*J118</f>
        <v>0</v>
      </c>
      <c r="L118" s="89"/>
      <c r="M118" s="56"/>
      <c r="T118" s="3"/>
      <c r="Z118" s="258">
        <f t="shared" si="77"/>
        <v>0</v>
      </c>
      <c r="AA118" s="258">
        <f t="shared" si="78"/>
        <v>0</v>
      </c>
      <c r="AB118" s="258">
        <f t="shared" si="91"/>
        <v>0</v>
      </c>
      <c r="AD118" s="267"/>
      <c r="AE118" s="268"/>
      <c r="AF118" s="269">
        <v>0</v>
      </c>
      <c r="AG118" s="282"/>
      <c r="AH118" s="271">
        <v>1</v>
      </c>
      <c r="AI118" s="283">
        <f t="shared" si="79"/>
        <v>0</v>
      </c>
      <c r="AJ118" s="284"/>
      <c r="AM118" s="267"/>
      <c r="AN118" s="268"/>
      <c r="AO118" s="269">
        <v>0</v>
      </c>
      <c r="AP118" s="282"/>
      <c r="AQ118" s="271">
        <v>1</v>
      </c>
      <c r="AR118" s="283">
        <f t="shared" si="80"/>
        <v>0</v>
      </c>
      <c r="AS118" s="284"/>
      <c r="AV118" s="267"/>
      <c r="AW118" s="268"/>
      <c r="AX118" s="269">
        <v>0</v>
      </c>
      <c r="AY118" s="282"/>
      <c r="AZ118" s="271">
        <v>1</v>
      </c>
      <c r="BA118" s="283">
        <f t="shared" si="81"/>
        <v>0</v>
      </c>
      <c r="BB118" s="284"/>
      <c r="BE118" s="267"/>
      <c r="BF118" s="268"/>
      <c r="BG118" s="269">
        <v>0</v>
      </c>
      <c r="BH118" s="282"/>
      <c r="BI118" s="271">
        <v>1</v>
      </c>
      <c r="BJ118" s="283">
        <f t="shared" si="82"/>
        <v>0</v>
      </c>
      <c r="BK118" s="284"/>
      <c r="BN118" s="267"/>
      <c r="BO118" s="268"/>
      <c r="BP118" s="269">
        <v>0</v>
      </c>
      <c r="BQ118" s="282"/>
      <c r="BR118" s="271">
        <v>1</v>
      </c>
      <c r="BS118" s="283">
        <f t="shared" si="83"/>
        <v>0</v>
      </c>
      <c r="BT118" s="284"/>
      <c r="BW118" s="267"/>
      <c r="BX118" s="268"/>
      <c r="BY118" s="269">
        <v>0</v>
      </c>
      <c r="BZ118" s="282"/>
      <c r="CA118" s="271">
        <v>1</v>
      </c>
      <c r="CB118" s="283">
        <f t="shared" si="84"/>
        <v>0</v>
      </c>
      <c r="CC118" s="284"/>
      <c r="CF118" s="267"/>
      <c r="CG118" s="268"/>
      <c r="CH118" s="269">
        <v>0</v>
      </c>
      <c r="CI118" s="282"/>
      <c r="CJ118" s="271">
        <v>1</v>
      </c>
      <c r="CK118" s="283">
        <f t="shared" si="85"/>
        <v>0</v>
      </c>
      <c r="CL118" s="284"/>
      <c r="CO118" s="267"/>
      <c r="CP118" s="268"/>
      <c r="CQ118" s="269">
        <v>0</v>
      </c>
      <c r="CR118" s="282"/>
      <c r="CS118" s="271">
        <v>1</v>
      </c>
      <c r="CT118" s="283">
        <f t="shared" si="86"/>
        <v>0</v>
      </c>
      <c r="CU118" s="284"/>
      <c r="CX118" s="267"/>
      <c r="CY118" s="268"/>
      <c r="CZ118" s="269">
        <v>0</v>
      </c>
      <c r="DA118" s="282"/>
      <c r="DB118" s="271">
        <v>1</v>
      </c>
      <c r="DC118" s="283">
        <f t="shared" si="87"/>
        <v>0</v>
      </c>
      <c r="DD118" s="284"/>
      <c r="DG118" s="267"/>
      <c r="DH118" s="268"/>
      <c r="DI118" s="269">
        <v>0</v>
      </c>
      <c r="DJ118" s="282"/>
      <c r="DK118" s="271">
        <v>1</v>
      </c>
      <c r="DL118" s="283">
        <f t="shared" si="88"/>
        <v>0</v>
      </c>
      <c r="DM118" s="284"/>
      <c r="DP118" s="267"/>
      <c r="DQ118" s="268"/>
      <c r="DR118" s="269">
        <v>0</v>
      </c>
      <c r="DS118" s="282"/>
      <c r="DT118" s="271">
        <v>1</v>
      </c>
      <c r="DU118" s="283">
        <f t="shared" si="89"/>
        <v>0</v>
      </c>
      <c r="DV118" s="284"/>
      <c r="DY118" s="267"/>
      <c r="DZ118" s="268"/>
      <c r="EA118" s="269">
        <v>0</v>
      </c>
      <c r="EB118" s="282"/>
      <c r="EC118" s="271">
        <v>1</v>
      </c>
      <c r="ED118" s="283">
        <f t="shared" si="90"/>
        <v>0</v>
      </c>
      <c r="EE118" s="284"/>
    </row>
    <row r="119" spans="1:135" hidden="1" x14ac:dyDescent="0.35">
      <c r="A119" s="86"/>
      <c r="B119" s="105"/>
      <c r="C119" s="597" t="s">
        <v>191</v>
      </c>
      <c r="D119" s="597"/>
      <c r="E119" s="597"/>
      <c r="F119" s="597"/>
      <c r="G119" s="597"/>
      <c r="H119" s="597"/>
      <c r="I119" s="597"/>
      <c r="J119" s="597"/>
      <c r="K119" s="108">
        <f>SUM(K114:K118)</f>
        <v>0</v>
      </c>
      <c r="L119" s="89"/>
      <c r="M119" s="56"/>
      <c r="Z119" s="274">
        <f>K119</f>
        <v>0</v>
      </c>
      <c r="AA119" s="274">
        <f t="shared" si="78"/>
        <v>0</v>
      </c>
      <c r="AB119" s="274">
        <f>Z119-AA119</f>
        <v>0</v>
      </c>
      <c r="AD119" s="616" t="s">
        <v>191</v>
      </c>
      <c r="AE119" s="617"/>
      <c r="AF119" s="618"/>
      <c r="AG119" s="619"/>
      <c r="AH119" s="620"/>
      <c r="AI119" s="314">
        <f>SUM(AI114:AI118)</f>
        <v>0</v>
      </c>
      <c r="AJ119" s="246"/>
      <c r="AM119" s="616" t="s">
        <v>191</v>
      </c>
      <c r="AN119" s="617"/>
      <c r="AO119" s="618"/>
      <c r="AP119" s="619"/>
      <c r="AQ119" s="620"/>
      <c r="AR119" s="314">
        <f>SUM(AR114:AR118)</f>
        <v>0</v>
      </c>
      <c r="AS119" s="246"/>
      <c r="AV119" s="616" t="s">
        <v>191</v>
      </c>
      <c r="AW119" s="617"/>
      <c r="AX119" s="618"/>
      <c r="AY119" s="619"/>
      <c r="AZ119" s="620"/>
      <c r="BA119" s="314">
        <f>SUM(BA114:BA118)</f>
        <v>0</v>
      </c>
      <c r="BB119" s="246"/>
      <c r="BE119" s="616" t="s">
        <v>191</v>
      </c>
      <c r="BF119" s="617"/>
      <c r="BG119" s="618"/>
      <c r="BH119" s="619"/>
      <c r="BI119" s="620"/>
      <c r="BJ119" s="314">
        <f>SUM(BJ114:BJ118)</f>
        <v>0</v>
      </c>
      <c r="BK119" s="246"/>
      <c r="BN119" s="616" t="s">
        <v>191</v>
      </c>
      <c r="BO119" s="617"/>
      <c r="BP119" s="618"/>
      <c r="BQ119" s="619"/>
      <c r="BR119" s="620"/>
      <c r="BS119" s="314">
        <f>SUM(BS114:BS118)</f>
        <v>0</v>
      </c>
      <c r="BT119" s="246"/>
      <c r="BW119" s="616" t="s">
        <v>191</v>
      </c>
      <c r="BX119" s="617"/>
      <c r="BY119" s="618"/>
      <c r="BZ119" s="619"/>
      <c r="CA119" s="620"/>
      <c r="CB119" s="314">
        <f>SUM(CB114:CB118)</f>
        <v>0</v>
      </c>
      <c r="CC119" s="246"/>
      <c r="CF119" s="616" t="s">
        <v>191</v>
      </c>
      <c r="CG119" s="617"/>
      <c r="CH119" s="618"/>
      <c r="CI119" s="619"/>
      <c r="CJ119" s="620"/>
      <c r="CK119" s="314">
        <f>SUM(CK114:CK118)</f>
        <v>0</v>
      </c>
      <c r="CL119" s="246"/>
      <c r="CO119" s="616" t="s">
        <v>191</v>
      </c>
      <c r="CP119" s="617"/>
      <c r="CQ119" s="618"/>
      <c r="CR119" s="619"/>
      <c r="CS119" s="620"/>
      <c r="CT119" s="314">
        <f>SUM(CT114:CT118)</f>
        <v>0</v>
      </c>
      <c r="CU119" s="246"/>
      <c r="CX119" s="616" t="s">
        <v>191</v>
      </c>
      <c r="CY119" s="617"/>
      <c r="CZ119" s="618"/>
      <c r="DA119" s="619"/>
      <c r="DB119" s="620"/>
      <c r="DC119" s="314">
        <f>SUM(DC114:DC118)</f>
        <v>0</v>
      </c>
      <c r="DD119" s="246"/>
      <c r="DG119" s="616" t="s">
        <v>191</v>
      </c>
      <c r="DH119" s="617"/>
      <c r="DI119" s="618"/>
      <c r="DJ119" s="619"/>
      <c r="DK119" s="620"/>
      <c r="DL119" s="314">
        <f>SUM(DL114:DL118)</f>
        <v>0</v>
      </c>
      <c r="DM119" s="246"/>
      <c r="DP119" s="616" t="s">
        <v>191</v>
      </c>
      <c r="DQ119" s="617"/>
      <c r="DR119" s="618"/>
      <c r="DS119" s="619"/>
      <c r="DT119" s="620"/>
      <c r="DU119" s="314">
        <f>SUM(DU114:DU118)</f>
        <v>0</v>
      </c>
      <c r="DV119" s="246"/>
      <c r="DY119" s="616" t="s">
        <v>191</v>
      </c>
      <c r="DZ119" s="617"/>
      <c r="EA119" s="618"/>
      <c r="EB119" s="619"/>
      <c r="EC119" s="620"/>
      <c r="ED119" s="314">
        <f>SUM(ED114:ED118)</f>
        <v>0</v>
      </c>
      <c r="EE119" s="246"/>
    </row>
    <row r="120" spans="1:135" hidden="1" x14ac:dyDescent="0.35">
      <c r="A120" s="86"/>
      <c r="B120" s="87"/>
      <c r="C120" s="152" t="s">
        <v>192</v>
      </c>
      <c r="D120" s="152"/>
      <c r="E120" s="153"/>
      <c r="F120" s="153"/>
      <c r="G120" s="153"/>
      <c r="H120" s="153"/>
      <c r="I120" s="153"/>
      <c r="J120" s="153"/>
      <c r="K120" s="153"/>
      <c r="L120" s="89"/>
      <c r="M120" s="56"/>
      <c r="Z120" s="309"/>
      <c r="AA120" s="309"/>
      <c r="AB120" s="310"/>
      <c r="AD120" s="315" t="s">
        <v>192</v>
      </c>
      <c r="AE120" s="303"/>
      <c r="AF120" s="304"/>
      <c r="AG120" s="305"/>
      <c r="AH120" s="306"/>
      <c r="AI120" s="307"/>
      <c r="AJ120" s="316"/>
      <c r="AM120" s="315" t="s">
        <v>192</v>
      </c>
      <c r="AN120" s="303"/>
      <c r="AO120" s="304"/>
      <c r="AP120" s="305"/>
      <c r="AQ120" s="306"/>
      <c r="AR120" s="307"/>
      <c r="AS120" s="316"/>
      <c r="AV120" s="315" t="s">
        <v>192</v>
      </c>
      <c r="AW120" s="303"/>
      <c r="AX120" s="304"/>
      <c r="AY120" s="305"/>
      <c r="AZ120" s="306"/>
      <c r="BA120" s="307"/>
      <c r="BB120" s="316"/>
      <c r="BE120" s="315" t="s">
        <v>192</v>
      </c>
      <c r="BF120" s="303"/>
      <c r="BG120" s="304"/>
      <c r="BH120" s="305"/>
      <c r="BI120" s="306"/>
      <c r="BJ120" s="307"/>
      <c r="BK120" s="316"/>
      <c r="BN120" s="315" t="s">
        <v>192</v>
      </c>
      <c r="BO120" s="303"/>
      <c r="BP120" s="304"/>
      <c r="BQ120" s="305"/>
      <c r="BR120" s="306"/>
      <c r="BS120" s="307"/>
      <c r="BT120" s="316"/>
      <c r="BW120" s="315" t="s">
        <v>192</v>
      </c>
      <c r="BX120" s="303"/>
      <c r="BY120" s="304"/>
      <c r="BZ120" s="305"/>
      <c r="CA120" s="306"/>
      <c r="CB120" s="307"/>
      <c r="CC120" s="316"/>
      <c r="CF120" s="315" t="s">
        <v>192</v>
      </c>
      <c r="CG120" s="303"/>
      <c r="CH120" s="304"/>
      <c r="CI120" s="305"/>
      <c r="CJ120" s="306"/>
      <c r="CK120" s="307"/>
      <c r="CL120" s="316"/>
      <c r="CO120" s="315" t="s">
        <v>192</v>
      </c>
      <c r="CP120" s="303"/>
      <c r="CQ120" s="304"/>
      <c r="CR120" s="305"/>
      <c r="CS120" s="306"/>
      <c r="CT120" s="307"/>
      <c r="CU120" s="316"/>
      <c r="CX120" s="315" t="s">
        <v>192</v>
      </c>
      <c r="CY120" s="303"/>
      <c r="CZ120" s="304"/>
      <c r="DA120" s="305"/>
      <c r="DB120" s="306"/>
      <c r="DC120" s="307"/>
      <c r="DD120" s="316"/>
      <c r="DG120" s="315" t="s">
        <v>192</v>
      </c>
      <c r="DH120" s="303"/>
      <c r="DI120" s="304"/>
      <c r="DJ120" s="305"/>
      <c r="DK120" s="306"/>
      <c r="DL120" s="307"/>
      <c r="DM120" s="316"/>
      <c r="DP120" s="315" t="s">
        <v>192</v>
      </c>
      <c r="DQ120" s="303"/>
      <c r="DR120" s="304"/>
      <c r="DS120" s="305"/>
      <c r="DT120" s="306"/>
      <c r="DU120" s="307"/>
      <c r="DV120" s="316"/>
      <c r="DY120" s="315" t="s">
        <v>192</v>
      </c>
      <c r="DZ120" s="303"/>
      <c r="EA120" s="304"/>
      <c r="EB120" s="305"/>
      <c r="EC120" s="306"/>
      <c r="ED120" s="307"/>
      <c r="EE120" s="316"/>
    </row>
    <row r="121" spans="1:135" ht="36.65" hidden="1" customHeight="1" x14ac:dyDescent="0.35">
      <c r="A121" s="86"/>
      <c r="B121" s="147"/>
      <c r="C121" s="448" t="s">
        <v>193</v>
      </c>
      <c r="D121" s="448" t="s">
        <v>194</v>
      </c>
      <c r="E121" s="599" t="s">
        <v>195</v>
      </c>
      <c r="F121" s="599"/>
      <c r="G121" s="441"/>
      <c r="H121" s="154" t="s">
        <v>196</v>
      </c>
      <c r="I121" s="154" t="s">
        <v>197</v>
      </c>
      <c r="J121" s="154" t="s">
        <v>198</v>
      </c>
      <c r="K121" s="155" t="s">
        <v>163</v>
      </c>
      <c r="L121" s="89"/>
      <c r="M121" s="56"/>
      <c r="Z121" s="309"/>
      <c r="AA121" s="309"/>
      <c r="AB121" s="310"/>
      <c r="AD121" s="317" t="s">
        <v>193</v>
      </c>
      <c r="AE121" s="318"/>
      <c r="AF121" s="318"/>
      <c r="AG121" s="318"/>
      <c r="AH121" s="318"/>
      <c r="AI121" s="318"/>
      <c r="AJ121" s="319"/>
      <c r="AM121" s="317" t="s">
        <v>193</v>
      </c>
      <c r="AN121" s="318"/>
      <c r="AO121" s="318"/>
      <c r="AP121" s="318"/>
      <c r="AQ121" s="318"/>
      <c r="AR121" s="318"/>
      <c r="AS121" s="319"/>
      <c r="AV121" s="317" t="s">
        <v>193</v>
      </c>
      <c r="AW121" s="318"/>
      <c r="AX121" s="318"/>
      <c r="AY121" s="318"/>
      <c r="AZ121" s="318"/>
      <c r="BA121" s="318"/>
      <c r="BB121" s="319"/>
      <c r="BE121" s="317" t="s">
        <v>193</v>
      </c>
      <c r="BF121" s="318"/>
      <c r="BG121" s="318"/>
      <c r="BH121" s="318"/>
      <c r="BI121" s="318"/>
      <c r="BJ121" s="318"/>
      <c r="BK121" s="319"/>
      <c r="BN121" s="317" t="s">
        <v>193</v>
      </c>
      <c r="BO121" s="318"/>
      <c r="BP121" s="318"/>
      <c r="BQ121" s="318"/>
      <c r="BR121" s="318"/>
      <c r="BS121" s="318"/>
      <c r="BT121" s="319"/>
      <c r="BW121" s="317" t="s">
        <v>193</v>
      </c>
      <c r="BX121" s="318"/>
      <c r="BY121" s="318"/>
      <c r="BZ121" s="318"/>
      <c r="CA121" s="318"/>
      <c r="CB121" s="318"/>
      <c r="CC121" s="319"/>
      <c r="CF121" s="317" t="s">
        <v>193</v>
      </c>
      <c r="CG121" s="318"/>
      <c r="CH121" s="318"/>
      <c r="CI121" s="318"/>
      <c r="CJ121" s="318"/>
      <c r="CK121" s="318"/>
      <c r="CL121" s="319"/>
      <c r="CO121" s="317" t="s">
        <v>193</v>
      </c>
      <c r="CP121" s="318"/>
      <c r="CQ121" s="318"/>
      <c r="CR121" s="318"/>
      <c r="CS121" s="318"/>
      <c r="CT121" s="318"/>
      <c r="CU121" s="319"/>
      <c r="CX121" s="317" t="s">
        <v>193</v>
      </c>
      <c r="CY121" s="318"/>
      <c r="CZ121" s="318"/>
      <c r="DA121" s="318"/>
      <c r="DB121" s="318"/>
      <c r="DC121" s="318"/>
      <c r="DD121" s="319"/>
      <c r="DG121" s="317" t="s">
        <v>193</v>
      </c>
      <c r="DH121" s="318"/>
      <c r="DI121" s="318"/>
      <c r="DJ121" s="318"/>
      <c r="DK121" s="318"/>
      <c r="DL121" s="318"/>
      <c r="DM121" s="319"/>
      <c r="DP121" s="317" t="s">
        <v>193</v>
      </c>
      <c r="DQ121" s="318"/>
      <c r="DR121" s="318"/>
      <c r="DS121" s="318"/>
      <c r="DT121" s="318"/>
      <c r="DU121" s="318"/>
      <c r="DV121" s="319"/>
      <c r="DY121" s="317" t="s">
        <v>193</v>
      </c>
      <c r="DZ121" s="318"/>
      <c r="EA121" s="318"/>
      <c r="EB121" s="318"/>
      <c r="EC121" s="318"/>
      <c r="ED121" s="318"/>
      <c r="EE121" s="319"/>
    </row>
    <row r="122" spans="1:135" hidden="1" x14ac:dyDescent="0.35">
      <c r="A122" s="156"/>
      <c r="B122" s="157">
        <v>1</v>
      </c>
      <c r="C122" s="158"/>
      <c r="D122" s="159">
        <v>0</v>
      </c>
      <c r="E122" s="600">
        <v>0</v>
      </c>
      <c r="F122" s="601"/>
      <c r="G122" s="442"/>
      <c r="H122" s="159">
        <v>0</v>
      </c>
      <c r="I122" s="461">
        <v>0</v>
      </c>
      <c r="J122" s="461">
        <v>0</v>
      </c>
      <c r="K122" s="160">
        <f>((D122*E122)+(H122*I122)-(D122/2))*J122</f>
        <v>0</v>
      </c>
      <c r="L122" s="89"/>
      <c r="M122" s="56"/>
      <c r="Z122" s="258">
        <f>K122</f>
        <v>0</v>
      </c>
      <c r="AA122" s="258">
        <f t="shared" ref="AA122" si="92">AI122+AR122+BA122+BJ122+BS122+CB122+CK122+CT122+DC122+DL122+DU122+ED122</f>
        <v>0</v>
      </c>
      <c r="AB122" s="258">
        <f>Z122-AA122</f>
        <v>0</v>
      </c>
      <c r="AD122" s="267"/>
      <c r="AE122" s="268"/>
      <c r="AF122" s="269">
        <v>0</v>
      </c>
      <c r="AG122" s="282"/>
      <c r="AH122" s="271">
        <v>1</v>
      </c>
      <c r="AI122" s="283">
        <f t="shared" ref="AI122" si="93">IF(AH122="","",AF122*AH122)</f>
        <v>0</v>
      </c>
      <c r="AJ122" s="284"/>
      <c r="AM122" s="267"/>
      <c r="AN122" s="268"/>
      <c r="AO122" s="269">
        <v>0</v>
      </c>
      <c r="AP122" s="282"/>
      <c r="AQ122" s="271">
        <v>1</v>
      </c>
      <c r="AR122" s="283">
        <f t="shared" ref="AR122" si="94">IF(AQ122="","",AO122*AQ122)</f>
        <v>0</v>
      </c>
      <c r="AS122" s="284"/>
      <c r="AV122" s="267"/>
      <c r="AW122" s="268"/>
      <c r="AX122" s="269">
        <v>0</v>
      </c>
      <c r="AY122" s="282"/>
      <c r="AZ122" s="271">
        <v>1</v>
      </c>
      <c r="BA122" s="283">
        <f t="shared" ref="BA122" si="95">IF(AZ122="","",AX122*AZ122)</f>
        <v>0</v>
      </c>
      <c r="BB122" s="284"/>
      <c r="BE122" s="267"/>
      <c r="BF122" s="268"/>
      <c r="BG122" s="269">
        <v>0</v>
      </c>
      <c r="BH122" s="282"/>
      <c r="BI122" s="271">
        <v>1</v>
      </c>
      <c r="BJ122" s="283">
        <f t="shared" ref="BJ122" si="96">IF(BI122="","",BG122*BI122)</f>
        <v>0</v>
      </c>
      <c r="BK122" s="284"/>
      <c r="BN122" s="267"/>
      <c r="BO122" s="268"/>
      <c r="BP122" s="269">
        <v>0</v>
      </c>
      <c r="BQ122" s="282"/>
      <c r="BR122" s="271">
        <v>1</v>
      </c>
      <c r="BS122" s="283">
        <f t="shared" ref="BS122" si="97">IF(BR122="","",BP122*BR122)</f>
        <v>0</v>
      </c>
      <c r="BT122" s="284"/>
      <c r="BW122" s="267"/>
      <c r="BX122" s="268"/>
      <c r="BY122" s="269">
        <v>0</v>
      </c>
      <c r="BZ122" s="282"/>
      <c r="CA122" s="271">
        <v>1</v>
      </c>
      <c r="CB122" s="283">
        <f t="shared" ref="CB122" si="98">IF(CA122="","",BY122*CA122)</f>
        <v>0</v>
      </c>
      <c r="CC122" s="284"/>
      <c r="CF122" s="267"/>
      <c r="CG122" s="268"/>
      <c r="CH122" s="269">
        <v>0</v>
      </c>
      <c r="CI122" s="282"/>
      <c r="CJ122" s="271">
        <v>1</v>
      </c>
      <c r="CK122" s="283">
        <f t="shared" ref="CK122" si="99">IF(CJ122="","",CH122*CJ122)</f>
        <v>0</v>
      </c>
      <c r="CL122" s="284"/>
      <c r="CO122" s="267"/>
      <c r="CP122" s="268"/>
      <c r="CQ122" s="269">
        <v>0</v>
      </c>
      <c r="CR122" s="282"/>
      <c r="CS122" s="271">
        <v>1</v>
      </c>
      <c r="CT122" s="283">
        <f t="shared" ref="CT122" si="100">IF(CS122="","",CQ122*CS122)</f>
        <v>0</v>
      </c>
      <c r="CU122" s="284"/>
      <c r="CX122" s="267"/>
      <c r="CY122" s="268"/>
      <c r="CZ122" s="269">
        <v>0</v>
      </c>
      <c r="DA122" s="282"/>
      <c r="DB122" s="271">
        <v>1</v>
      </c>
      <c r="DC122" s="283">
        <f t="shared" ref="DC122" si="101">IF(DB122="","",CZ122*DB122)</f>
        <v>0</v>
      </c>
      <c r="DD122" s="284"/>
      <c r="DG122" s="267"/>
      <c r="DH122" s="268"/>
      <c r="DI122" s="269">
        <v>0</v>
      </c>
      <c r="DJ122" s="282"/>
      <c r="DK122" s="271">
        <v>1</v>
      </c>
      <c r="DL122" s="283">
        <f t="shared" ref="DL122" si="102">IF(DK122="","",DI122*DK122)</f>
        <v>0</v>
      </c>
      <c r="DM122" s="284"/>
      <c r="DP122" s="267"/>
      <c r="DQ122" s="268"/>
      <c r="DR122" s="269">
        <v>0</v>
      </c>
      <c r="DS122" s="282"/>
      <c r="DT122" s="271">
        <v>1</v>
      </c>
      <c r="DU122" s="283">
        <f t="shared" ref="DU122" si="103">IF(DT122="","",DR122*DT122)</f>
        <v>0</v>
      </c>
      <c r="DV122" s="284"/>
      <c r="DY122" s="267"/>
      <c r="DZ122" s="268"/>
      <c r="EA122" s="269">
        <v>0</v>
      </c>
      <c r="EB122" s="282"/>
      <c r="EC122" s="271">
        <v>1</v>
      </c>
      <c r="ED122" s="283">
        <f t="shared" ref="ED122" si="104">IF(EC122="","",EA122*EC122)</f>
        <v>0</v>
      </c>
      <c r="EE122" s="284"/>
    </row>
    <row r="123" spans="1:135" hidden="1" x14ac:dyDescent="0.35">
      <c r="A123" s="156"/>
      <c r="B123" s="147"/>
      <c r="C123" s="154" t="s">
        <v>193</v>
      </c>
      <c r="D123" s="154" t="s">
        <v>194</v>
      </c>
      <c r="E123" s="599" t="s">
        <v>195</v>
      </c>
      <c r="F123" s="599"/>
      <c r="G123" s="441"/>
      <c r="H123" s="154" t="s">
        <v>196</v>
      </c>
      <c r="I123" s="154" t="s">
        <v>197</v>
      </c>
      <c r="J123" s="154" t="s">
        <v>198</v>
      </c>
      <c r="K123" s="155" t="s">
        <v>163</v>
      </c>
      <c r="L123" s="89"/>
      <c r="M123" s="56"/>
      <c r="Z123" s="255"/>
      <c r="AA123" s="255"/>
      <c r="AB123" s="256"/>
      <c r="AD123" s="317" t="s">
        <v>193</v>
      </c>
      <c r="AE123" s="318"/>
      <c r="AF123" s="318"/>
      <c r="AG123" s="318"/>
      <c r="AH123" s="318"/>
      <c r="AI123" s="318"/>
      <c r="AJ123" s="319"/>
      <c r="AM123" s="317" t="s">
        <v>193</v>
      </c>
      <c r="AN123" s="318"/>
      <c r="AO123" s="318"/>
      <c r="AP123" s="318"/>
      <c r="AQ123" s="318"/>
      <c r="AR123" s="318"/>
      <c r="AS123" s="319"/>
      <c r="AV123" s="317" t="s">
        <v>193</v>
      </c>
      <c r="AW123" s="318"/>
      <c r="AX123" s="318"/>
      <c r="AY123" s="318"/>
      <c r="AZ123" s="318"/>
      <c r="BA123" s="318"/>
      <c r="BB123" s="319"/>
      <c r="BE123" s="317" t="s">
        <v>193</v>
      </c>
      <c r="BF123" s="318"/>
      <c r="BG123" s="318"/>
      <c r="BH123" s="318"/>
      <c r="BI123" s="318"/>
      <c r="BJ123" s="318"/>
      <c r="BK123" s="319"/>
      <c r="BN123" s="317" t="s">
        <v>193</v>
      </c>
      <c r="BO123" s="318"/>
      <c r="BP123" s="318"/>
      <c r="BQ123" s="318"/>
      <c r="BR123" s="318"/>
      <c r="BS123" s="318"/>
      <c r="BT123" s="319"/>
      <c r="BW123" s="317" t="s">
        <v>193</v>
      </c>
      <c r="BX123" s="318"/>
      <c r="BY123" s="318"/>
      <c r="BZ123" s="318"/>
      <c r="CA123" s="318"/>
      <c r="CB123" s="318"/>
      <c r="CC123" s="319"/>
      <c r="CF123" s="317" t="s">
        <v>193</v>
      </c>
      <c r="CG123" s="318"/>
      <c r="CH123" s="318"/>
      <c r="CI123" s="318"/>
      <c r="CJ123" s="318"/>
      <c r="CK123" s="318"/>
      <c r="CL123" s="319"/>
      <c r="CO123" s="317" t="s">
        <v>193</v>
      </c>
      <c r="CP123" s="318"/>
      <c r="CQ123" s="318"/>
      <c r="CR123" s="318"/>
      <c r="CS123" s="318"/>
      <c r="CT123" s="318"/>
      <c r="CU123" s="319"/>
      <c r="CX123" s="317" t="s">
        <v>193</v>
      </c>
      <c r="CY123" s="318"/>
      <c r="CZ123" s="318"/>
      <c r="DA123" s="318"/>
      <c r="DB123" s="318"/>
      <c r="DC123" s="318"/>
      <c r="DD123" s="319"/>
      <c r="DG123" s="317" t="s">
        <v>193</v>
      </c>
      <c r="DH123" s="318"/>
      <c r="DI123" s="318"/>
      <c r="DJ123" s="318"/>
      <c r="DK123" s="318"/>
      <c r="DL123" s="318"/>
      <c r="DM123" s="319"/>
      <c r="DP123" s="317" t="s">
        <v>193</v>
      </c>
      <c r="DQ123" s="318"/>
      <c r="DR123" s="318"/>
      <c r="DS123" s="318"/>
      <c r="DT123" s="318"/>
      <c r="DU123" s="318"/>
      <c r="DV123" s="319"/>
      <c r="DY123" s="317" t="s">
        <v>193</v>
      </c>
      <c r="DZ123" s="318"/>
      <c r="EA123" s="318"/>
      <c r="EB123" s="318"/>
      <c r="EC123" s="318"/>
      <c r="ED123" s="318"/>
      <c r="EE123" s="319"/>
    </row>
    <row r="124" spans="1:135" hidden="1" x14ac:dyDescent="0.35">
      <c r="A124" s="156"/>
      <c r="B124" s="157">
        <v>2</v>
      </c>
      <c r="C124" s="158"/>
      <c r="D124" s="159">
        <v>0</v>
      </c>
      <c r="E124" s="600">
        <v>0</v>
      </c>
      <c r="F124" s="601"/>
      <c r="G124" s="442"/>
      <c r="H124" s="159">
        <v>0</v>
      </c>
      <c r="I124" s="461">
        <v>0</v>
      </c>
      <c r="J124" s="461">
        <v>0</v>
      </c>
      <c r="K124" s="160">
        <f>((D124*E124)+(H124*I124)-(D124/2))*J124</f>
        <v>0</v>
      </c>
      <c r="L124" s="89"/>
      <c r="M124" s="56"/>
      <c r="Z124" s="258">
        <f>K124</f>
        <v>0</v>
      </c>
      <c r="AA124" s="258">
        <f t="shared" ref="AA124" si="105">AI124+AR124+BA124+BJ124+BS124+CB124+CK124+CT124+DC124+DL124+DU124+ED124</f>
        <v>0</v>
      </c>
      <c r="AB124" s="258">
        <f>Z124-AA124</f>
        <v>0</v>
      </c>
      <c r="AD124" s="267"/>
      <c r="AE124" s="268"/>
      <c r="AF124" s="269">
        <v>0</v>
      </c>
      <c r="AG124" s="282"/>
      <c r="AH124" s="271">
        <v>1</v>
      </c>
      <c r="AI124" s="283">
        <f t="shared" ref="AI124" si="106">IF(AH124="","",AF124*AH124)</f>
        <v>0</v>
      </c>
      <c r="AJ124" s="284"/>
      <c r="AM124" s="267"/>
      <c r="AN124" s="268"/>
      <c r="AO124" s="269">
        <v>0</v>
      </c>
      <c r="AP124" s="282"/>
      <c r="AQ124" s="271">
        <v>1</v>
      </c>
      <c r="AR124" s="283">
        <f t="shared" ref="AR124" si="107">IF(AQ124="","",AO124*AQ124)</f>
        <v>0</v>
      </c>
      <c r="AS124" s="284"/>
      <c r="AV124" s="267"/>
      <c r="AW124" s="268"/>
      <c r="AX124" s="269">
        <v>0</v>
      </c>
      <c r="AY124" s="282"/>
      <c r="AZ124" s="271">
        <v>1</v>
      </c>
      <c r="BA124" s="283">
        <f t="shared" ref="BA124" si="108">IF(AZ124="","",AX124*AZ124)</f>
        <v>0</v>
      </c>
      <c r="BB124" s="284"/>
      <c r="BE124" s="267"/>
      <c r="BF124" s="268"/>
      <c r="BG124" s="269">
        <v>0</v>
      </c>
      <c r="BH124" s="282"/>
      <c r="BI124" s="271">
        <v>1</v>
      </c>
      <c r="BJ124" s="283">
        <f t="shared" ref="BJ124" si="109">IF(BI124="","",BG124*BI124)</f>
        <v>0</v>
      </c>
      <c r="BK124" s="284"/>
      <c r="BN124" s="267"/>
      <c r="BO124" s="268"/>
      <c r="BP124" s="269">
        <v>0</v>
      </c>
      <c r="BQ124" s="282"/>
      <c r="BR124" s="271">
        <v>1</v>
      </c>
      <c r="BS124" s="283">
        <f t="shared" ref="BS124" si="110">IF(BR124="","",BP124*BR124)</f>
        <v>0</v>
      </c>
      <c r="BT124" s="284"/>
      <c r="BW124" s="267"/>
      <c r="BX124" s="268"/>
      <c r="BY124" s="269">
        <v>0</v>
      </c>
      <c r="BZ124" s="282"/>
      <c r="CA124" s="271">
        <v>1</v>
      </c>
      <c r="CB124" s="283">
        <f t="shared" ref="CB124" si="111">IF(CA124="","",BY124*CA124)</f>
        <v>0</v>
      </c>
      <c r="CC124" s="284"/>
      <c r="CF124" s="267"/>
      <c r="CG124" s="268"/>
      <c r="CH124" s="269">
        <v>0</v>
      </c>
      <c r="CI124" s="282"/>
      <c r="CJ124" s="271">
        <v>1</v>
      </c>
      <c r="CK124" s="283">
        <f t="shared" ref="CK124" si="112">IF(CJ124="","",CH124*CJ124)</f>
        <v>0</v>
      </c>
      <c r="CL124" s="284"/>
      <c r="CO124" s="267"/>
      <c r="CP124" s="268"/>
      <c r="CQ124" s="269">
        <v>0</v>
      </c>
      <c r="CR124" s="282"/>
      <c r="CS124" s="271">
        <v>1</v>
      </c>
      <c r="CT124" s="283">
        <f t="shared" ref="CT124" si="113">IF(CS124="","",CQ124*CS124)</f>
        <v>0</v>
      </c>
      <c r="CU124" s="284"/>
      <c r="CX124" s="267"/>
      <c r="CY124" s="268"/>
      <c r="CZ124" s="269">
        <v>0</v>
      </c>
      <c r="DA124" s="282"/>
      <c r="DB124" s="271">
        <v>1</v>
      </c>
      <c r="DC124" s="283">
        <f t="shared" ref="DC124" si="114">IF(DB124="","",CZ124*DB124)</f>
        <v>0</v>
      </c>
      <c r="DD124" s="284"/>
      <c r="DG124" s="267"/>
      <c r="DH124" s="268"/>
      <c r="DI124" s="269">
        <v>0</v>
      </c>
      <c r="DJ124" s="282"/>
      <c r="DK124" s="271">
        <v>1</v>
      </c>
      <c r="DL124" s="283">
        <f t="shared" ref="DL124" si="115">IF(DK124="","",DI124*DK124)</f>
        <v>0</v>
      </c>
      <c r="DM124" s="284"/>
      <c r="DP124" s="267"/>
      <c r="DQ124" s="268"/>
      <c r="DR124" s="269">
        <v>0</v>
      </c>
      <c r="DS124" s="282"/>
      <c r="DT124" s="271">
        <v>1</v>
      </c>
      <c r="DU124" s="283">
        <f t="shared" ref="DU124" si="116">IF(DT124="","",DR124*DT124)</f>
        <v>0</v>
      </c>
      <c r="DV124" s="284"/>
      <c r="DY124" s="267"/>
      <c r="DZ124" s="268"/>
      <c r="EA124" s="269">
        <v>0</v>
      </c>
      <c r="EB124" s="282"/>
      <c r="EC124" s="271">
        <v>1</v>
      </c>
      <c r="ED124" s="283">
        <f t="shared" ref="ED124" si="117">IF(EC124="","",EA124*EC124)</f>
        <v>0</v>
      </c>
      <c r="EE124" s="284"/>
    </row>
    <row r="125" spans="1:135" hidden="1" x14ac:dyDescent="0.35">
      <c r="A125" s="156"/>
      <c r="B125" s="147"/>
      <c r="C125" s="154" t="s">
        <v>193</v>
      </c>
      <c r="D125" s="154" t="s">
        <v>194</v>
      </c>
      <c r="E125" s="599" t="s">
        <v>195</v>
      </c>
      <c r="F125" s="599"/>
      <c r="G125" s="441"/>
      <c r="H125" s="154" t="s">
        <v>196</v>
      </c>
      <c r="I125" s="154" t="s">
        <v>197</v>
      </c>
      <c r="J125" s="154" t="s">
        <v>198</v>
      </c>
      <c r="K125" s="155" t="s">
        <v>163</v>
      </c>
      <c r="L125" s="89"/>
      <c r="M125" s="56"/>
      <c r="Z125" s="309"/>
      <c r="AA125" s="309"/>
      <c r="AB125" s="310"/>
      <c r="AD125" s="317" t="s">
        <v>193</v>
      </c>
      <c r="AE125" s="318"/>
      <c r="AF125" s="318"/>
      <c r="AG125" s="318"/>
      <c r="AH125" s="318"/>
      <c r="AI125" s="318"/>
      <c r="AJ125" s="319"/>
      <c r="AM125" s="317" t="s">
        <v>193</v>
      </c>
      <c r="AN125" s="318"/>
      <c r="AO125" s="318"/>
      <c r="AP125" s="318"/>
      <c r="AQ125" s="318"/>
      <c r="AR125" s="318"/>
      <c r="AS125" s="319"/>
      <c r="AV125" s="317" t="s">
        <v>193</v>
      </c>
      <c r="AW125" s="318"/>
      <c r="AX125" s="318"/>
      <c r="AY125" s="318"/>
      <c r="AZ125" s="318"/>
      <c r="BA125" s="318"/>
      <c r="BB125" s="319"/>
      <c r="BE125" s="317" t="s">
        <v>193</v>
      </c>
      <c r="BF125" s="318"/>
      <c r="BG125" s="318"/>
      <c r="BH125" s="318"/>
      <c r="BI125" s="318"/>
      <c r="BJ125" s="318"/>
      <c r="BK125" s="319"/>
      <c r="BN125" s="317" t="s">
        <v>193</v>
      </c>
      <c r="BO125" s="318"/>
      <c r="BP125" s="318"/>
      <c r="BQ125" s="318"/>
      <c r="BR125" s="318"/>
      <c r="BS125" s="318"/>
      <c r="BT125" s="319"/>
      <c r="BW125" s="317" t="s">
        <v>193</v>
      </c>
      <c r="BX125" s="318"/>
      <c r="BY125" s="318"/>
      <c r="BZ125" s="318"/>
      <c r="CA125" s="318"/>
      <c r="CB125" s="318"/>
      <c r="CC125" s="319"/>
      <c r="CF125" s="317" t="s">
        <v>193</v>
      </c>
      <c r="CG125" s="318"/>
      <c r="CH125" s="318"/>
      <c r="CI125" s="318"/>
      <c r="CJ125" s="318"/>
      <c r="CK125" s="318"/>
      <c r="CL125" s="319"/>
      <c r="CO125" s="317" t="s">
        <v>193</v>
      </c>
      <c r="CP125" s="318"/>
      <c r="CQ125" s="318"/>
      <c r="CR125" s="318"/>
      <c r="CS125" s="318"/>
      <c r="CT125" s="318"/>
      <c r="CU125" s="319"/>
      <c r="CX125" s="317" t="s">
        <v>193</v>
      </c>
      <c r="CY125" s="318"/>
      <c r="CZ125" s="318"/>
      <c r="DA125" s="318"/>
      <c r="DB125" s="318"/>
      <c r="DC125" s="318"/>
      <c r="DD125" s="319"/>
      <c r="DG125" s="317" t="s">
        <v>193</v>
      </c>
      <c r="DH125" s="318"/>
      <c r="DI125" s="318"/>
      <c r="DJ125" s="318"/>
      <c r="DK125" s="318"/>
      <c r="DL125" s="318"/>
      <c r="DM125" s="319"/>
      <c r="DP125" s="317" t="s">
        <v>193</v>
      </c>
      <c r="DQ125" s="318"/>
      <c r="DR125" s="318"/>
      <c r="DS125" s="318"/>
      <c r="DT125" s="318"/>
      <c r="DU125" s="318"/>
      <c r="DV125" s="319"/>
      <c r="DY125" s="317" t="s">
        <v>193</v>
      </c>
      <c r="DZ125" s="318"/>
      <c r="EA125" s="318"/>
      <c r="EB125" s="318"/>
      <c r="EC125" s="318"/>
      <c r="ED125" s="318"/>
      <c r="EE125" s="319"/>
    </row>
    <row r="126" spans="1:135" hidden="1" x14ac:dyDescent="0.35">
      <c r="A126" s="156"/>
      <c r="B126" s="157">
        <v>3</v>
      </c>
      <c r="C126" s="158"/>
      <c r="D126" s="159">
        <v>0</v>
      </c>
      <c r="E126" s="600">
        <v>0</v>
      </c>
      <c r="F126" s="601"/>
      <c r="G126" s="442"/>
      <c r="H126" s="159">
        <v>0</v>
      </c>
      <c r="I126" s="461">
        <v>0</v>
      </c>
      <c r="J126" s="461">
        <v>0</v>
      </c>
      <c r="K126" s="160">
        <f>((D126*E126)+(H126*I126)-(D126/2))*J126</f>
        <v>0</v>
      </c>
      <c r="L126" s="89"/>
      <c r="M126" s="56"/>
      <c r="Z126" s="258">
        <f>K126</f>
        <v>0</v>
      </c>
      <c r="AA126" s="258">
        <f t="shared" ref="AA126:AA127" si="118">AI126+AR126+BA126+BJ126+BS126+CB126+CK126+CT126+DC126+DL126+DU126+ED126</f>
        <v>0</v>
      </c>
      <c r="AB126" s="258">
        <f>Z126-AA126</f>
        <v>0</v>
      </c>
      <c r="AD126" s="267"/>
      <c r="AE126" s="268"/>
      <c r="AF126" s="269">
        <v>0</v>
      </c>
      <c r="AG126" s="282"/>
      <c r="AH126" s="271">
        <v>1</v>
      </c>
      <c r="AI126" s="283">
        <f t="shared" ref="AI126" si="119">IF(AH126="","",AF126*AH126)</f>
        <v>0</v>
      </c>
      <c r="AJ126" s="284"/>
      <c r="AM126" s="267"/>
      <c r="AN126" s="268"/>
      <c r="AO126" s="269">
        <v>0</v>
      </c>
      <c r="AP126" s="282"/>
      <c r="AQ126" s="271">
        <v>1</v>
      </c>
      <c r="AR126" s="283">
        <f t="shared" ref="AR126" si="120">IF(AQ126="","",AO126*AQ126)</f>
        <v>0</v>
      </c>
      <c r="AS126" s="284"/>
      <c r="AV126" s="267"/>
      <c r="AW126" s="268"/>
      <c r="AX126" s="269">
        <v>0</v>
      </c>
      <c r="AY126" s="282"/>
      <c r="AZ126" s="271">
        <v>1</v>
      </c>
      <c r="BA126" s="283">
        <f t="shared" ref="BA126" si="121">IF(AZ126="","",AX126*AZ126)</f>
        <v>0</v>
      </c>
      <c r="BB126" s="284"/>
      <c r="BE126" s="267"/>
      <c r="BF126" s="268"/>
      <c r="BG126" s="269">
        <v>0</v>
      </c>
      <c r="BH126" s="282"/>
      <c r="BI126" s="271">
        <v>1</v>
      </c>
      <c r="BJ126" s="283">
        <f t="shared" ref="BJ126" si="122">IF(BI126="","",BG126*BI126)</f>
        <v>0</v>
      </c>
      <c r="BK126" s="284"/>
      <c r="BN126" s="267"/>
      <c r="BO126" s="268"/>
      <c r="BP126" s="269">
        <v>0</v>
      </c>
      <c r="BQ126" s="282"/>
      <c r="BR126" s="271">
        <v>1</v>
      </c>
      <c r="BS126" s="283">
        <f t="shared" ref="BS126" si="123">IF(BR126="","",BP126*BR126)</f>
        <v>0</v>
      </c>
      <c r="BT126" s="284"/>
      <c r="BW126" s="267"/>
      <c r="BX126" s="268"/>
      <c r="BY126" s="269">
        <v>0</v>
      </c>
      <c r="BZ126" s="282"/>
      <c r="CA126" s="271">
        <v>1</v>
      </c>
      <c r="CB126" s="283">
        <f t="shared" ref="CB126" si="124">IF(CA126="","",BY126*CA126)</f>
        <v>0</v>
      </c>
      <c r="CC126" s="284"/>
      <c r="CF126" s="267"/>
      <c r="CG126" s="268"/>
      <c r="CH126" s="269">
        <v>0</v>
      </c>
      <c r="CI126" s="282"/>
      <c r="CJ126" s="271">
        <v>1</v>
      </c>
      <c r="CK126" s="283">
        <f t="shared" ref="CK126" si="125">IF(CJ126="","",CH126*CJ126)</f>
        <v>0</v>
      </c>
      <c r="CL126" s="284"/>
      <c r="CO126" s="267"/>
      <c r="CP126" s="268"/>
      <c r="CQ126" s="269">
        <v>0</v>
      </c>
      <c r="CR126" s="282"/>
      <c r="CS126" s="271">
        <v>1</v>
      </c>
      <c r="CT126" s="283">
        <f t="shared" ref="CT126" si="126">IF(CS126="","",CQ126*CS126)</f>
        <v>0</v>
      </c>
      <c r="CU126" s="284"/>
      <c r="CX126" s="267"/>
      <c r="CY126" s="268"/>
      <c r="CZ126" s="269">
        <v>0</v>
      </c>
      <c r="DA126" s="282"/>
      <c r="DB126" s="271">
        <v>1</v>
      </c>
      <c r="DC126" s="283">
        <f t="shared" ref="DC126" si="127">IF(DB126="","",CZ126*DB126)</f>
        <v>0</v>
      </c>
      <c r="DD126" s="284"/>
      <c r="DG126" s="267"/>
      <c r="DH126" s="268"/>
      <c r="DI126" s="269">
        <v>0</v>
      </c>
      <c r="DJ126" s="282"/>
      <c r="DK126" s="271">
        <v>1</v>
      </c>
      <c r="DL126" s="283">
        <f t="shared" ref="DL126" si="128">IF(DK126="","",DI126*DK126)</f>
        <v>0</v>
      </c>
      <c r="DM126" s="284"/>
      <c r="DP126" s="267"/>
      <c r="DQ126" s="268"/>
      <c r="DR126" s="269">
        <v>0</v>
      </c>
      <c r="DS126" s="282"/>
      <c r="DT126" s="271">
        <v>1</v>
      </c>
      <c r="DU126" s="283">
        <f t="shared" ref="DU126" si="129">IF(DT126="","",DR126*DT126)</f>
        <v>0</v>
      </c>
      <c r="DV126" s="284"/>
      <c r="DY126" s="267"/>
      <c r="DZ126" s="268"/>
      <c r="EA126" s="269">
        <v>0</v>
      </c>
      <c r="EB126" s="282"/>
      <c r="EC126" s="271">
        <v>1</v>
      </c>
      <c r="ED126" s="283">
        <f t="shared" ref="ED126" si="130">IF(EC126="","",EA126*EC126)</f>
        <v>0</v>
      </c>
      <c r="EE126" s="284"/>
    </row>
    <row r="127" spans="1:135" hidden="1" x14ac:dyDescent="0.35">
      <c r="A127" s="156"/>
      <c r="B127" s="105"/>
      <c r="C127" s="130" t="s">
        <v>199</v>
      </c>
      <c r="D127" s="130"/>
      <c r="E127" s="131"/>
      <c r="F127" s="131"/>
      <c r="G127" s="131"/>
      <c r="H127" s="131"/>
      <c r="I127" s="131"/>
      <c r="J127" s="132"/>
      <c r="K127" s="108">
        <f>K122+K124+K126</f>
        <v>0</v>
      </c>
      <c r="L127" s="89"/>
      <c r="M127" s="56"/>
      <c r="Z127" s="274">
        <f>K127</f>
        <v>0</v>
      </c>
      <c r="AA127" s="274">
        <f t="shared" si="118"/>
        <v>0</v>
      </c>
      <c r="AB127" s="274">
        <f>Z127-AA127</f>
        <v>0</v>
      </c>
      <c r="AD127" s="616" t="s">
        <v>199</v>
      </c>
      <c r="AE127" s="617"/>
      <c r="AF127" s="618"/>
      <c r="AG127" s="619"/>
      <c r="AH127" s="620"/>
      <c r="AI127" s="314">
        <f>SUM(AI122:AI126)</f>
        <v>0</v>
      </c>
      <c r="AJ127" s="246"/>
      <c r="AM127" s="616" t="s">
        <v>199</v>
      </c>
      <c r="AN127" s="617"/>
      <c r="AO127" s="618"/>
      <c r="AP127" s="619"/>
      <c r="AQ127" s="620"/>
      <c r="AR127" s="314">
        <f>SUM(AR122:AR126)</f>
        <v>0</v>
      </c>
      <c r="AS127" s="246"/>
      <c r="AV127" s="616" t="s">
        <v>199</v>
      </c>
      <c r="AW127" s="617"/>
      <c r="AX127" s="618"/>
      <c r="AY127" s="619"/>
      <c r="AZ127" s="620"/>
      <c r="BA127" s="314">
        <f>SUM(BA122:BA126)</f>
        <v>0</v>
      </c>
      <c r="BB127" s="246"/>
      <c r="BE127" s="616" t="s">
        <v>199</v>
      </c>
      <c r="BF127" s="617"/>
      <c r="BG127" s="618"/>
      <c r="BH127" s="619"/>
      <c r="BI127" s="620"/>
      <c r="BJ127" s="314">
        <f>SUM(BJ122:BJ126)</f>
        <v>0</v>
      </c>
      <c r="BK127" s="246"/>
      <c r="BN127" s="616" t="s">
        <v>199</v>
      </c>
      <c r="BO127" s="617"/>
      <c r="BP127" s="618"/>
      <c r="BQ127" s="619"/>
      <c r="BR127" s="620"/>
      <c r="BS127" s="314">
        <f>SUM(BS122:BS126)</f>
        <v>0</v>
      </c>
      <c r="BT127" s="246"/>
      <c r="BW127" s="616" t="s">
        <v>199</v>
      </c>
      <c r="BX127" s="617"/>
      <c r="BY127" s="618"/>
      <c r="BZ127" s="619"/>
      <c r="CA127" s="620"/>
      <c r="CB127" s="314">
        <f>SUM(CB122:CB126)</f>
        <v>0</v>
      </c>
      <c r="CC127" s="246"/>
      <c r="CF127" s="616" t="s">
        <v>199</v>
      </c>
      <c r="CG127" s="617"/>
      <c r="CH127" s="618"/>
      <c r="CI127" s="619"/>
      <c r="CJ127" s="620"/>
      <c r="CK127" s="314">
        <f>SUM(CK122:CK126)</f>
        <v>0</v>
      </c>
      <c r="CL127" s="246"/>
      <c r="CO127" s="616" t="s">
        <v>199</v>
      </c>
      <c r="CP127" s="617"/>
      <c r="CQ127" s="618"/>
      <c r="CR127" s="619"/>
      <c r="CS127" s="620"/>
      <c r="CT127" s="314">
        <f>SUM(CT122:CT126)</f>
        <v>0</v>
      </c>
      <c r="CU127" s="246"/>
      <c r="CX127" s="616" t="s">
        <v>199</v>
      </c>
      <c r="CY127" s="617"/>
      <c r="CZ127" s="618"/>
      <c r="DA127" s="619"/>
      <c r="DB127" s="620"/>
      <c r="DC127" s="314">
        <f>SUM(DC122:DC126)</f>
        <v>0</v>
      </c>
      <c r="DD127" s="246"/>
      <c r="DG127" s="616" t="s">
        <v>199</v>
      </c>
      <c r="DH127" s="617"/>
      <c r="DI127" s="618"/>
      <c r="DJ127" s="619"/>
      <c r="DK127" s="620"/>
      <c r="DL127" s="314">
        <f>SUM(DL122:DL126)</f>
        <v>0</v>
      </c>
      <c r="DM127" s="246"/>
      <c r="DP127" s="616" t="s">
        <v>199</v>
      </c>
      <c r="DQ127" s="617"/>
      <c r="DR127" s="618"/>
      <c r="DS127" s="619"/>
      <c r="DT127" s="620"/>
      <c r="DU127" s="314">
        <f>SUM(DU122:DU126)</f>
        <v>0</v>
      </c>
      <c r="DV127" s="246"/>
      <c r="DY127" s="616" t="s">
        <v>199</v>
      </c>
      <c r="DZ127" s="617"/>
      <c r="EA127" s="618"/>
      <c r="EB127" s="619"/>
      <c r="EC127" s="620"/>
      <c r="ED127" s="314">
        <f>SUM(ED122:ED126)</f>
        <v>0</v>
      </c>
      <c r="EE127" s="246"/>
    </row>
    <row r="128" spans="1:135" hidden="1" x14ac:dyDescent="0.35">
      <c r="A128" s="156"/>
      <c r="B128" s="87"/>
      <c r="C128" s="110" t="s">
        <v>200</v>
      </c>
      <c r="D128" s="110"/>
      <c r="E128" s="87"/>
      <c r="F128" s="87"/>
      <c r="G128" s="87"/>
      <c r="H128" s="87"/>
      <c r="I128" s="87"/>
      <c r="J128" s="87"/>
      <c r="K128" s="87"/>
      <c r="L128" s="89"/>
      <c r="M128" s="56"/>
      <c r="Z128" s="298"/>
      <c r="AA128" s="298"/>
      <c r="AB128" s="210"/>
      <c r="AD128" s="302" t="s">
        <v>200</v>
      </c>
      <c r="AE128" s="320"/>
      <c r="AF128" s="320"/>
      <c r="AG128" s="303"/>
      <c r="AH128" s="303"/>
      <c r="AI128" s="303"/>
      <c r="AJ128" s="316"/>
      <c r="AK128" s="321"/>
      <c r="AL128" s="321"/>
      <c r="AM128" s="302" t="s">
        <v>200</v>
      </c>
      <c r="AN128" s="320"/>
      <c r="AO128" s="320"/>
      <c r="AP128" s="303"/>
      <c r="AQ128" s="303"/>
      <c r="AR128" s="303"/>
      <c r="AS128" s="316"/>
      <c r="AV128" s="302" t="s">
        <v>200</v>
      </c>
      <c r="AW128" s="320"/>
      <c r="AX128" s="320"/>
      <c r="AY128" s="303"/>
      <c r="AZ128" s="303"/>
      <c r="BA128" s="303"/>
      <c r="BB128" s="316"/>
      <c r="BE128" s="302" t="s">
        <v>200</v>
      </c>
      <c r="BF128" s="320"/>
      <c r="BG128" s="320"/>
      <c r="BH128" s="303"/>
      <c r="BI128" s="303"/>
      <c r="BJ128" s="303"/>
      <c r="BK128" s="316"/>
      <c r="BN128" s="302" t="s">
        <v>200</v>
      </c>
      <c r="BO128" s="320"/>
      <c r="BP128" s="320"/>
      <c r="BQ128" s="303"/>
      <c r="BR128" s="303"/>
      <c r="BS128" s="303"/>
      <c r="BT128" s="316"/>
      <c r="BU128" s="321"/>
      <c r="BV128" s="321"/>
      <c r="BW128" s="302" t="s">
        <v>200</v>
      </c>
      <c r="BX128" s="320"/>
      <c r="BY128" s="320"/>
      <c r="BZ128" s="303"/>
      <c r="CA128" s="303"/>
      <c r="CB128" s="303"/>
      <c r="CC128" s="316"/>
      <c r="CF128" s="302" t="s">
        <v>200</v>
      </c>
      <c r="CG128" s="320"/>
      <c r="CH128" s="320"/>
      <c r="CI128" s="303"/>
      <c r="CJ128" s="303"/>
      <c r="CK128" s="303"/>
      <c r="CL128" s="316"/>
      <c r="CO128" s="302" t="s">
        <v>200</v>
      </c>
      <c r="CP128" s="320"/>
      <c r="CQ128" s="320"/>
      <c r="CR128" s="303"/>
      <c r="CS128" s="303"/>
      <c r="CT128" s="303"/>
      <c r="CU128" s="316"/>
      <c r="CX128" s="302" t="s">
        <v>200</v>
      </c>
      <c r="CY128" s="320"/>
      <c r="CZ128" s="320"/>
      <c r="DA128" s="303"/>
      <c r="DB128" s="303"/>
      <c r="DC128" s="303"/>
      <c r="DD128" s="316"/>
      <c r="DE128" s="321"/>
      <c r="DF128" s="321"/>
      <c r="DG128" s="302" t="s">
        <v>200</v>
      </c>
      <c r="DH128" s="320"/>
      <c r="DI128" s="320"/>
      <c r="DJ128" s="303"/>
      <c r="DK128" s="303"/>
      <c r="DL128" s="303"/>
      <c r="DM128" s="316"/>
      <c r="DP128" s="302" t="s">
        <v>200</v>
      </c>
      <c r="DQ128" s="320"/>
      <c r="DR128" s="320"/>
      <c r="DS128" s="303"/>
      <c r="DT128" s="303"/>
      <c r="DU128" s="303"/>
      <c r="DV128" s="316"/>
      <c r="DY128" s="302" t="s">
        <v>200</v>
      </c>
      <c r="DZ128" s="320"/>
      <c r="EA128" s="320"/>
      <c r="EB128" s="303"/>
      <c r="EC128" s="303"/>
      <c r="ED128" s="303"/>
      <c r="EE128" s="316"/>
    </row>
    <row r="129" spans="1:135" hidden="1" x14ac:dyDescent="0.35">
      <c r="A129" s="86"/>
      <c r="B129" s="161"/>
      <c r="C129" s="162" t="s">
        <v>201</v>
      </c>
      <c r="D129" s="162"/>
      <c r="E129" s="163"/>
      <c r="F129" s="163"/>
      <c r="G129" s="164"/>
      <c r="H129" s="164"/>
      <c r="I129" s="165" t="s">
        <v>202</v>
      </c>
      <c r="J129" s="166" t="s">
        <v>203</v>
      </c>
      <c r="K129" s="167" t="s">
        <v>163</v>
      </c>
      <c r="L129" s="89"/>
      <c r="M129" s="56"/>
      <c r="Z129" s="322"/>
      <c r="AA129" s="322"/>
      <c r="AB129" s="323"/>
      <c r="AD129" s="324" t="s">
        <v>201</v>
      </c>
      <c r="AE129" s="325"/>
      <c r="AF129" s="325"/>
      <c r="AG129" s="325"/>
      <c r="AH129" s="325"/>
      <c r="AI129" s="325"/>
      <c r="AJ129" s="326"/>
      <c r="AM129" s="324" t="s">
        <v>201</v>
      </c>
      <c r="AN129" s="325"/>
      <c r="AO129" s="325"/>
      <c r="AP129" s="325"/>
      <c r="AQ129" s="325"/>
      <c r="AR129" s="325"/>
      <c r="AS129" s="326"/>
      <c r="AV129" s="324" t="s">
        <v>201</v>
      </c>
      <c r="AW129" s="325"/>
      <c r="AX129" s="325"/>
      <c r="AY129" s="325"/>
      <c r="AZ129" s="325"/>
      <c r="BA129" s="325"/>
      <c r="BB129" s="326"/>
      <c r="BE129" s="324" t="s">
        <v>201</v>
      </c>
      <c r="BF129" s="325"/>
      <c r="BG129" s="325"/>
      <c r="BH129" s="325"/>
      <c r="BI129" s="325"/>
      <c r="BJ129" s="325"/>
      <c r="BK129" s="326"/>
      <c r="BN129" s="324" t="s">
        <v>201</v>
      </c>
      <c r="BO129" s="325"/>
      <c r="BP129" s="325"/>
      <c r="BQ129" s="325"/>
      <c r="BR129" s="325"/>
      <c r="BS129" s="325"/>
      <c r="BT129" s="326"/>
      <c r="BW129" s="324" t="s">
        <v>201</v>
      </c>
      <c r="BX129" s="325"/>
      <c r="BY129" s="325"/>
      <c r="BZ129" s="325"/>
      <c r="CA129" s="325"/>
      <c r="CB129" s="325"/>
      <c r="CC129" s="326"/>
      <c r="CF129" s="324" t="s">
        <v>201</v>
      </c>
      <c r="CG129" s="325"/>
      <c r="CH129" s="325"/>
      <c r="CI129" s="325"/>
      <c r="CJ129" s="325"/>
      <c r="CK129" s="325"/>
      <c r="CL129" s="326"/>
      <c r="CO129" s="324" t="s">
        <v>201</v>
      </c>
      <c r="CP129" s="325"/>
      <c r="CQ129" s="325"/>
      <c r="CR129" s="325"/>
      <c r="CS129" s="325"/>
      <c r="CT129" s="325"/>
      <c r="CU129" s="326"/>
      <c r="CX129" s="324" t="s">
        <v>201</v>
      </c>
      <c r="CY129" s="325"/>
      <c r="CZ129" s="325"/>
      <c r="DA129" s="325"/>
      <c r="DB129" s="325"/>
      <c r="DC129" s="325"/>
      <c r="DD129" s="326"/>
      <c r="DG129" s="324" t="s">
        <v>201</v>
      </c>
      <c r="DH129" s="325"/>
      <c r="DI129" s="325"/>
      <c r="DJ129" s="325"/>
      <c r="DK129" s="325"/>
      <c r="DL129" s="325"/>
      <c r="DM129" s="326"/>
      <c r="DP129" s="324" t="s">
        <v>201</v>
      </c>
      <c r="DQ129" s="325"/>
      <c r="DR129" s="325"/>
      <c r="DS129" s="325"/>
      <c r="DT129" s="325"/>
      <c r="DU129" s="325"/>
      <c r="DV129" s="326"/>
      <c r="DY129" s="324" t="s">
        <v>201</v>
      </c>
      <c r="DZ129" s="325"/>
      <c r="EA129" s="325"/>
      <c r="EB129" s="325"/>
      <c r="EC129" s="325"/>
      <c r="ED129" s="325"/>
      <c r="EE129" s="326"/>
    </row>
    <row r="130" spans="1:135" hidden="1" x14ac:dyDescent="0.35">
      <c r="A130" s="156"/>
      <c r="B130" s="168">
        <v>1</v>
      </c>
      <c r="C130" s="582"/>
      <c r="D130" s="583"/>
      <c r="E130" s="583"/>
      <c r="F130" s="583"/>
      <c r="G130" s="583"/>
      <c r="H130" s="583"/>
      <c r="I130" s="142">
        <v>0</v>
      </c>
      <c r="J130" s="141">
        <v>0</v>
      </c>
      <c r="K130" s="143">
        <f>I130*J130</f>
        <v>0</v>
      </c>
      <c r="L130" s="89"/>
      <c r="M130" s="56"/>
      <c r="Z130" s="258">
        <f>K130</f>
        <v>0</v>
      </c>
      <c r="AA130" s="327">
        <f t="shared" ref="AA130:AA133" si="131">AI130+AR130+BA130+BJ130+BS130+CB130+CK130+CT130+DC130+DL130+DU130+ED130</f>
        <v>0</v>
      </c>
      <c r="AB130" s="327">
        <f>Z130-AA130</f>
        <v>0</v>
      </c>
      <c r="AD130" s="328"/>
      <c r="AE130" s="329"/>
      <c r="AF130" s="330">
        <v>0</v>
      </c>
      <c r="AG130" s="331"/>
      <c r="AH130" s="332">
        <v>1</v>
      </c>
      <c r="AI130" s="333">
        <f t="shared" ref="AI130:AI132" si="132">IF(AH130="","",AF130*AH130)</f>
        <v>0</v>
      </c>
      <c r="AJ130" s="334"/>
      <c r="AM130" s="328"/>
      <c r="AN130" s="329"/>
      <c r="AO130" s="330">
        <v>0</v>
      </c>
      <c r="AP130" s="331"/>
      <c r="AQ130" s="332">
        <v>1</v>
      </c>
      <c r="AR130" s="333">
        <f t="shared" ref="AR130:AR132" si="133">IF(AQ130="","",AO130*AQ130)</f>
        <v>0</v>
      </c>
      <c r="AS130" s="334"/>
      <c r="AV130" s="328"/>
      <c r="AW130" s="329"/>
      <c r="AX130" s="330">
        <v>0</v>
      </c>
      <c r="AY130" s="331"/>
      <c r="AZ130" s="332">
        <v>1</v>
      </c>
      <c r="BA130" s="333">
        <f t="shared" ref="BA130:BA132" si="134">IF(AZ130="","",AX130*AZ130)</f>
        <v>0</v>
      </c>
      <c r="BB130" s="334"/>
      <c r="BE130" s="328"/>
      <c r="BF130" s="329"/>
      <c r="BG130" s="330">
        <v>0</v>
      </c>
      <c r="BH130" s="331"/>
      <c r="BI130" s="332">
        <v>1</v>
      </c>
      <c r="BJ130" s="333">
        <f t="shared" ref="BJ130:BJ132" si="135">IF(BI130="","",BG130*BI130)</f>
        <v>0</v>
      </c>
      <c r="BK130" s="334"/>
      <c r="BN130" s="328"/>
      <c r="BO130" s="329"/>
      <c r="BP130" s="330">
        <v>0</v>
      </c>
      <c r="BQ130" s="331"/>
      <c r="BR130" s="332">
        <v>1</v>
      </c>
      <c r="BS130" s="333">
        <f t="shared" ref="BS130:BS132" si="136">IF(BR130="","",BP130*BR130)</f>
        <v>0</v>
      </c>
      <c r="BT130" s="334"/>
      <c r="BW130" s="328"/>
      <c r="BX130" s="329"/>
      <c r="BY130" s="330">
        <v>0</v>
      </c>
      <c r="BZ130" s="331"/>
      <c r="CA130" s="332">
        <v>1</v>
      </c>
      <c r="CB130" s="333">
        <f t="shared" ref="CB130:CB132" si="137">IF(CA130="","",BY130*CA130)</f>
        <v>0</v>
      </c>
      <c r="CC130" s="334"/>
      <c r="CF130" s="328"/>
      <c r="CG130" s="329"/>
      <c r="CH130" s="330">
        <v>0</v>
      </c>
      <c r="CI130" s="331"/>
      <c r="CJ130" s="332">
        <v>1</v>
      </c>
      <c r="CK130" s="333">
        <f t="shared" ref="CK130:CK132" si="138">IF(CJ130="","",CH130*CJ130)</f>
        <v>0</v>
      </c>
      <c r="CL130" s="334"/>
      <c r="CO130" s="328"/>
      <c r="CP130" s="329"/>
      <c r="CQ130" s="330">
        <v>0</v>
      </c>
      <c r="CR130" s="331"/>
      <c r="CS130" s="332">
        <v>1</v>
      </c>
      <c r="CT130" s="333">
        <f t="shared" ref="CT130:CT132" si="139">IF(CS130="","",CQ130*CS130)</f>
        <v>0</v>
      </c>
      <c r="CU130" s="334"/>
      <c r="CX130" s="328"/>
      <c r="CY130" s="329"/>
      <c r="CZ130" s="330">
        <v>0</v>
      </c>
      <c r="DA130" s="331"/>
      <c r="DB130" s="332">
        <v>1</v>
      </c>
      <c r="DC130" s="333">
        <f t="shared" ref="DC130:DC132" si="140">IF(DB130="","",CZ130*DB130)</f>
        <v>0</v>
      </c>
      <c r="DD130" s="334"/>
      <c r="DG130" s="328"/>
      <c r="DH130" s="329"/>
      <c r="DI130" s="330">
        <v>0</v>
      </c>
      <c r="DJ130" s="331"/>
      <c r="DK130" s="332">
        <v>1</v>
      </c>
      <c r="DL130" s="333">
        <f t="shared" ref="DL130:DL132" si="141">IF(DK130="","",DI130*DK130)</f>
        <v>0</v>
      </c>
      <c r="DM130" s="334"/>
      <c r="DP130" s="328"/>
      <c r="DQ130" s="329"/>
      <c r="DR130" s="330">
        <v>0</v>
      </c>
      <c r="DS130" s="331"/>
      <c r="DT130" s="332">
        <v>1</v>
      </c>
      <c r="DU130" s="333">
        <f t="shared" ref="DU130:DU132" si="142">IF(DT130="","",DR130*DT130)</f>
        <v>0</v>
      </c>
      <c r="DV130" s="334"/>
      <c r="DY130" s="328"/>
      <c r="DZ130" s="329"/>
      <c r="EA130" s="330">
        <v>0</v>
      </c>
      <c r="EB130" s="331"/>
      <c r="EC130" s="332">
        <v>1</v>
      </c>
      <c r="ED130" s="333">
        <f t="shared" ref="ED130:ED132" si="143">IF(EC130="","",EA130*EC130)</f>
        <v>0</v>
      </c>
      <c r="EE130" s="334"/>
    </row>
    <row r="131" spans="1:135" hidden="1" x14ac:dyDescent="0.35">
      <c r="A131" s="156"/>
      <c r="B131" s="101">
        <v>2</v>
      </c>
      <c r="C131" s="586"/>
      <c r="D131" s="587"/>
      <c r="E131" s="587"/>
      <c r="F131" s="587"/>
      <c r="G131" s="587"/>
      <c r="H131" s="587"/>
      <c r="I131" s="142">
        <v>0</v>
      </c>
      <c r="J131" s="141">
        <v>0</v>
      </c>
      <c r="K131" s="143">
        <f>I131*J131</f>
        <v>0</v>
      </c>
      <c r="L131" s="89"/>
      <c r="M131" s="56"/>
      <c r="Z131" s="258">
        <f t="shared" ref="Z131:Z132" si="144">K131</f>
        <v>0</v>
      </c>
      <c r="AA131" s="258">
        <f t="shared" si="131"/>
        <v>0</v>
      </c>
      <c r="AB131" s="327">
        <f t="shared" ref="AB131:AB132" si="145">Z131-AA131</f>
        <v>0</v>
      </c>
      <c r="AD131" s="328"/>
      <c r="AE131" s="329"/>
      <c r="AF131" s="330">
        <v>0</v>
      </c>
      <c r="AG131" s="331"/>
      <c r="AH131" s="332">
        <v>1</v>
      </c>
      <c r="AI131" s="333">
        <f t="shared" si="132"/>
        <v>0</v>
      </c>
      <c r="AJ131" s="334"/>
      <c r="AM131" s="328"/>
      <c r="AN131" s="329"/>
      <c r="AO131" s="330">
        <v>0</v>
      </c>
      <c r="AP131" s="331"/>
      <c r="AQ131" s="332">
        <v>1</v>
      </c>
      <c r="AR131" s="333">
        <f t="shared" si="133"/>
        <v>0</v>
      </c>
      <c r="AS131" s="334"/>
      <c r="AV131" s="328"/>
      <c r="AW131" s="329"/>
      <c r="AX131" s="330">
        <v>0</v>
      </c>
      <c r="AY131" s="331"/>
      <c r="AZ131" s="332">
        <v>1</v>
      </c>
      <c r="BA131" s="333">
        <f t="shared" si="134"/>
        <v>0</v>
      </c>
      <c r="BB131" s="334"/>
      <c r="BE131" s="328"/>
      <c r="BF131" s="329"/>
      <c r="BG131" s="330">
        <v>0</v>
      </c>
      <c r="BH131" s="331"/>
      <c r="BI131" s="332">
        <v>1</v>
      </c>
      <c r="BJ131" s="333">
        <f t="shared" si="135"/>
        <v>0</v>
      </c>
      <c r="BK131" s="334"/>
      <c r="BN131" s="328"/>
      <c r="BO131" s="329"/>
      <c r="BP131" s="330">
        <v>0</v>
      </c>
      <c r="BQ131" s="331"/>
      <c r="BR131" s="332">
        <v>1</v>
      </c>
      <c r="BS131" s="333">
        <f t="shared" si="136"/>
        <v>0</v>
      </c>
      <c r="BT131" s="334"/>
      <c r="BW131" s="328"/>
      <c r="BX131" s="329"/>
      <c r="BY131" s="330">
        <v>0</v>
      </c>
      <c r="BZ131" s="331"/>
      <c r="CA131" s="332">
        <v>1</v>
      </c>
      <c r="CB131" s="333">
        <f t="shared" si="137"/>
        <v>0</v>
      </c>
      <c r="CC131" s="334"/>
      <c r="CF131" s="328"/>
      <c r="CG131" s="329"/>
      <c r="CH131" s="330">
        <v>0</v>
      </c>
      <c r="CI131" s="331"/>
      <c r="CJ131" s="332">
        <v>1</v>
      </c>
      <c r="CK131" s="333">
        <f t="shared" si="138"/>
        <v>0</v>
      </c>
      <c r="CL131" s="334"/>
      <c r="CO131" s="328"/>
      <c r="CP131" s="329"/>
      <c r="CQ131" s="330">
        <v>0</v>
      </c>
      <c r="CR131" s="331"/>
      <c r="CS131" s="332">
        <v>1</v>
      </c>
      <c r="CT131" s="333">
        <f t="shared" si="139"/>
        <v>0</v>
      </c>
      <c r="CU131" s="334"/>
      <c r="CX131" s="328"/>
      <c r="CY131" s="329"/>
      <c r="CZ131" s="330">
        <v>0</v>
      </c>
      <c r="DA131" s="331"/>
      <c r="DB131" s="332">
        <v>1</v>
      </c>
      <c r="DC131" s="333">
        <f t="shared" si="140"/>
        <v>0</v>
      </c>
      <c r="DD131" s="334"/>
      <c r="DG131" s="328"/>
      <c r="DH131" s="329"/>
      <c r="DI131" s="330">
        <v>0</v>
      </c>
      <c r="DJ131" s="331"/>
      <c r="DK131" s="332">
        <v>1</v>
      </c>
      <c r="DL131" s="333">
        <f t="shared" si="141"/>
        <v>0</v>
      </c>
      <c r="DM131" s="334"/>
      <c r="DP131" s="328"/>
      <c r="DQ131" s="329"/>
      <c r="DR131" s="330">
        <v>0</v>
      </c>
      <c r="DS131" s="331"/>
      <c r="DT131" s="332">
        <v>1</v>
      </c>
      <c r="DU131" s="333">
        <f t="shared" si="142"/>
        <v>0</v>
      </c>
      <c r="DV131" s="334"/>
      <c r="DY131" s="328"/>
      <c r="DZ131" s="329"/>
      <c r="EA131" s="330">
        <v>0</v>
      </c>
      <c r="EB131" s="331"/>
      <c r="EC131" s="332">
        <v>1</v>
      </c>
      <c r="ED131" s="333">
        <f t="shared" si="143"/>
        <v>0</v>
      </c>
      <c r="EE131" s="334"/>
    </row>
    <row r="132" spans="1:135" hidden="1" x14ac:dyDescent="0.35">
      <c r="A132" s="156"/>
      <c r="B132" s="150">
        <v>3</v>
      </c>
      <c r="C132" s="584"/>
      <c r="D132" s="585"/>
      <c r="E132" s="585"/>
      <c r="F132" s="585"/>
      <c r="G132" s="585"/>
      <c r="H132" s="585"/>
      <c r="I132" s="169">
        <v>0</v>
      </c>
      <c r="J132" s="170">
        <v>0</v>
      </c>
      <c r="K132" s="143">
        <f>I132*J132</f>
        <v>0</v>
      </c>
      <c r="L132" s="89"/>
      <c r="M132" s="56"/>
      <c r="Z132" s="258">
        <f t="shared" si="144"/>
        <v>0</v>
      </c>
      <c r="AA132" s="258">
        <f t="shared" si="131"/>
        <v>0</v>
      </c>
      <c r="AB132" s="327">
        <f t="shared" si="145"/>
        <v>0</v>
      </c>
      <c r="AD132" s="328"/>
      <c r="AE132" s="329"/>
      <c r="AF132" s="330">
        <v>0</v>
      </c>
      <c r="AG132" s="331"/>
      <c r="AH132" s="332">
        <v>1</v>
      </c>
      <c r="AI132" s="333">
        <f t="shared" si="132"/>
        <v>0</v>
      </c>
      <c r="AJ132" s="334"/>
      <c r="AM132" s="328"/>
      <c r="AN132" s="329"/>
      <c r="AO132" s="330">
        <v>0</v>
      </c>
      <c r="AP132" s="331"/>
      <c r="AQ132" s="332">
        <v>1</v>
      </c>
      <c r="AR132" s="333">
        <f t="shared" si="133"/>
        <v>0</v>
      </c>
      <c r="AS132" s="334"/>
      <c r="AV132" s="328"/>
      <c r="AW132" s="329"/>
      <c r="AX132" s="330">
        <v>0</v>
      </c>
      <c r="AY132" s="331"/>
      <c r="AZ132" s="332">
        <v>1</v>
      </c>
      <c r="BA132" s="333">
        <f t="shared" si="134"/>
        <v>0</v>
      </c>
      <c r="BB132" s="334"/>
      <c r="BE132" s="328"/>
      <c r="BF132" s="329"/>
      <c r="BG132" s="330">
        <v>0</v>
      </c>
      <c r="BH132" s="331"/>
      <c r="BI132" s="332">
        <v>1</v>
      </c>
      <c r="BJ132" s="333">
        <f t="shared" si="135"/>
        <v>0</v>
      </c>
      <c r="BK132" s="334"/>
      <c r="BN132" s="328"/>
      <c r="BO132" s="329"/>
      <c r="BP132" s="330">
        <v>0</v>
      </c>
      <c r="BQ132" s="331"/>
      <c r="BR132" s="332">
        <v>1</v>
      </c>
      <c r="BS132" s="333">
        <f t="shared" si="136"/>
        <v>0</v>
      </c>
      <c r="BT132" s="334"/>
      <c r="BW132" s="328"/>
      <c r="BX132" s="329"/>
      <c r="BY132" s="330">
        <v>0</v>
      </c>
      <c r="BZ132" s="331"/>
      <c r="CA132" s="332">
        <v>1</v>
      </c>
      <c r="CB132" s="333">
        <f t="shared" si="137"/>
        <v>0</v>
      </c>
      <c r="CC132" s="334"/>
      <c r="CF132" s="328"/>
      <c r="CG132" s="329"/>
      <c r="CH132" s="330">
        <v>0</v>
      </c>
      <c r="CI132" s="331"/>
      <c r="CJ132" s="332">
        <v>1</v>
      </c>
      <c r="CK132" s="333">
        <f t="shared" si="138"/>
        <v>0</v>
      </c>
      <c r="CL132" s="334"/>
      <c r="CO132" s="328"/>
      <c r="CP132" s="329"/>
      <c r="CQ132" s="330">
        <v>0</v>
      </c>
      <c r="CR132" s="331"/>
      <c r="CS132" s="332">
        <v>1</v>
      </c>
      <c r="CT132" s="333">
        <f t="shared" si="139"/>
        <v>0</v>
      </c>
      <c r="CU132" s="334"/>
      <c r="CX132" s="328"/>
      <c r="CY132" s="329"/>
      <c r="CZ132" s="330">
        <v>0</v>
      </c>
      <c r="DA132" s="331"/>
      <c r="DB132" s="332">
        <v>1</v>
      </c>
      <c r="DC132" s="333">
        <f t="shared" si="140"/>
        <v>0</v>
      </c>
      <c r="DD132" s="334"/>
      <c r="DG132" s="328"/>
      <c r="DH132" s="329"/>
      <c r="DI132" s="330">
        <v>0</v>
      </c>
      <c r="DJ132" s="331"/>
      <c r="DK132" s="332">
        <v>1</v>
      </c>
      <c r="DL132" s="333">
        <f t="shared" si="141"/>
        <v>0</v>
      </c>
      <c r="DM132" s="334"/>
      <c r="DP132" s="328"/>
      <c r="DQ132" s="329"/>
      <c r="DR132" s="330">
        <v>0</v>
      </c>
      <c r="DS132" s="331"/>
      <c r="DT132" s="332">
        <v>1</v>
      </c>
      <c r="DU132" s="333">
        <f t="shared" si="142"/>
        <v>0</v>
      </c>
      <c r="DV132" s="334"/>
      <c r="DY132" s="328"/>
      <c r="DZ132" s="329"/>
      <c r="EA132" s="330">
        <v>0</v>
      </c>
      <c r="EB132" s="331"/>
      <c r="EC132" s="332">
        <v>1</v>
      </c>
      <c r="ED132" s="333">
        <f t="shared" si="143"/>
        <v>0</v>
      </c>
      <c r="EE132" s="334"/>
    </row>
    <row r="133" spans="1:135" hidden="1" x14ac:dyDescent="0.35">
      <c r="A133" s="156"/>
      <c r="B133" s="105"/>
      <c r="C133" s="130" t="s">
        <v>204</v>
      </c>
      <c r="D133" s="130"/>
      <c r="E133" s="131"/>
      <c r="F133" s="131"/>
      <c r="G133" s="131"/>
      <c r="H133" s="131"/>
      <c r="I133" s="131"/>
      <c r="J133" s="132"/>
      <c r="K133" s="108">
        <f>SUM(K130:K132)</f>
        <v>0</v>
      </c>
      <c r="L133" s="89"/>
      <c r="M133" s="56"/>
      <c r="Z133" s="274">
        <f>K133</f>
        <v>0</v>
      </c>
      <c r="AA133" s="274">
        <f t="shared" si="131"/>
        <v>0</v>
      </c>
      <c r="AB133" s="274">
        <f>Z133-AA133</f>
        <v>0</v>
      </c>
      <c r="AD133" s="621" t="s">
        <v>204</v>
      </c>
      <c r="AE133" s="622"/>
      <c r="AF133" s="622"/>
      <c r="AG133" s="622"/>
      <c r="AH133" s="623"/>
      <c r="AI133" s="335">
        <f>SUM(AI130:AI132)</f>
        <v>0</v>
      </c>
      <c r="AJ133" s="246"/>
      <c r="AM133" s="621" t="s">
        <v>204</v>
      </c>
      <c r="AN133" s="622"/>
      <c r="AO133" s="622"/>
      <c r="AP133" s="622"/>
      <c r="AQ133" s="623"/>
      <c r="AR133" s="335">
        <f>SUM(AR130:AR132)</f>
        <v>0</v>
      </c>
      <c r="AS133" s="246"/>
      <c r="AV133" s="621" t="s">
        <v>204</v>
      </c>
      <c r="AW133" s="622"/>
      <c r="AX133" s="622"/>
      <c r="AY133" s="622"/>
      <c r="AZ133" s="623"/>
      <c r="BA133" s="335">
        <f>SUM(BA130:BA132)</f>
        <v>0</v>
      </c>
      <c r="BB133" s="246"/>
      <c r="BE133" s="621" t="s">
        <v>204</v>
      </c>
      <c r="BF133" s="622"/>
      <c r="BG133" s="622"/>
      <c r="BH133" s="622"/>
      <c r="BI133" s="623"/>
      <c r="BJ133" s="335">
        <f>SUM(BJ130:BJ132)</f>
        <v>0</v>
      </c>
      <c r="BK133" s="246"/>
      <c r="BN133" s="621" t="s">
        <v>204</v>
      </c>
      <c r="BO133" s="622"/>
      <c r="BP133" s="622"/>
      <c r="BQ133" s="622"/>
      <c r="BR133" s="623"/>
      <c r="BS133" s="335">
        <f>SUM(BS130:BS132)</f>
        <v>0</v>
      </c>
      <c r="BT133" s="246"/>
      <c r="BW133" s="621" t="s">
        <v>204</v>
      </c>
      <c r="BX133" s="622"/>
      <c r="BY133" s="622"/>
      <c r="BZ133" s="622"/>
      <c r="CA133" s="623"/>
      <c r="CB133" s="335">
        <f>SUM(CB130:CB132)</f>
        <v>0</v>
      </c>
      <c r="CC133" s="246"/>
      <c r="CF133" s="621" t="s">
        <v>204</v>
      </c>
      <c r="CG133" s="622"/>
      <c r="CH133" s="622"/>
      <c r="CI133" s="622"/>
      <c r="CJ133" s="623"/>
      <c r="CK133" s="335">
        <f>SUM(CK130:CK132)</f>
        <v>0</v>
      </c>
      <c r="CL133" s="246"/>
      <c r="CO133" s="621" t="s">
        <v>204</v>
      </c>
      <c r="CP133" s="622"/>
      <c r="CQ133" s="622"/>
      <c r="CR133" s="622"/>
      <c r="CS133" s="623"/>
      <c r="CT133" s="335">
        <f>SUM(CT130:CT132)</f>
        <v>0</v>
      </c>
      <c r="CU133" s="246"/>
      <c r="CX133" s="621" t="s">
        <v>204</v>
      </c>
      <c r="CY133" s="622"/>
      <c r="CZ133" s="622"/>
      <c r="DA133" s="622"/>
      <c r="DB133" s="623"/>
      <c r="DC133" s="335">
        <f>SUM(DC130:DC132)</f>
        <v>0</v>
      </c>
      <c r="DD133" s="246"/>
      <c r="DG133" s="621" t="s">
        <v>204</v>
      </c>
      <c r="DH133" s="622"/>
      <c r="DI133" s="622"/>
      <c r="DJ133" s="622"/>
      <c r="DK133" s="623"/>
      <c r="DL133" s="335">
        <f>SUM(DL130:DL132)</f>
        <v>0</v>
      </c>
      <c r="DM133" s="246"/>
      <c r="DP133" s="621" t="s">
        <v>204</v>
      </c>
      <c r="DQ133" s="622"/>
      <c r="DR133" s="622"/>
      <c r="DS133" s="622"/>
      <c r="DT133" s="623"/>
      <c r="DU133" s="335">
        <f>SUM(DU130:DU132)</f>
        <v>0</v>
      </c>
      <c r="DV133" s="246"/>
      <c r="DY133" s="621" t="s">
        <v>204</v>
      </c>
      <c r="DZ133" s="622"/>
      <c r="EA133" s="622"/>
      <c r="EB133" s="622"/>
      <c r="EC133" s="623"/>
      <c r="ED133" s="335">
        <f>SUM(ED130:ED132)</f>
        <v>0</v>
      </c>
      <c r="EE133" s="246"/>
    </row>
    <row r="134" spans="1:135" hidden="1" x14ac:dyDescent="0.35">
      <c r="A134" s="156"/>
      <c r="B134" s="87"/>
      <c r="C134" s="110" t="s">
        <v>205</v>
      </c>
      <c r="D134" s="110"/>
      <c r="E134" s="87"/>
      <c r="F134" s="87"/>
      <c r="G134" s="87"/>
      <c r="H134" s="87"/>
      <c r="I134" s="87"/>
      <c r="J134" s="87"/>
      <c r="K134" s="87"/>
      <c r="L134" s="89"/>
      <c r="M134" s="56"/>
      <c r="Z134" s="298"/>
      <c r="AA134" s="298"/>
      <c r="AB134" s="210"/>
      <c r="AD134" s="336" t="s">
        <v>205</v>
      </c>
      <c r="AE134" s="337"/>
      <c r="AF134" s="337"/>
      <c r="AG134" s="241"/>
      <c r="AH134" s="241"/>
      <c r="AI134" s="241"/>
      <c r="AJ134" s="246"/>
      <c r="AK134" s="321"/>
      <c r="AL134" s="321"/>
      <c r="AM134" s="336" t="s">
        <v>205</v>
      </c>
      <c r="AN134" s="337"/>
      <c r="AO134" s="337"/>
      <c r="AP134" s="241"/>
      <c r="AQ134" s="241"/>
      <c r="AR134" s="241"/>
      <c r="AS134" s="246"/>
      <c r="AV134" s="336" t="s">
        <v>205</v>
      </c>
      <c r="AW134" s="337"/>
      <c r="AX134" s="337"/>
      <c r="AY134" s="241"/>
      <c r="AZ134" s="241"/>
      <c r="BA134" s="241"/>
      <c r="BB134" s="246"/>
      <c r="BE134" s="336" t="s">
        <v>205</v>
      </c>
      <c r="BF134" s="337"/>
      <c r="BG134" s="337"/>
      <c r="BH134" s="241"/>
      <c r="BI134" s="241"/>
      <c r="BJ134" s="241"/>
      <c r="BK134" s="246"/>
      <c r="BN134" s="336" t="s">
        <v>205</v>
      </c>
      <c r="BO134" s="337"/>
      <c r="BP134" s="337"/>
      <c r="BQ134" s="241"/>
      <c r="BR134" s="241"/>
      <c r="BS134" s="241"/>
      <c r="BT134" s="246"/>
      <c r="BU134" s="321"/>
      <c r="BV134" s="321"/>
      <c r="BW134" s="336" t="s">
        <v>205</v>
      </c>
      <c r="BX134" s="337"/>
      <c r="BY134" s="337"/>
      <c r="BZ134" s="241"/>
      <c r="CA134" s="241"/>
      <c r="CB134" s="241"/>
      <c r="CC134" s="246"/>
      <c r="CF134" s="336" t="s">
        <v>205</v>
      </c>
      <c r="CG134" s="337"/>
      <c r="CH134" s="337"/>
      <c r="CI134" s="241"/>
      <c r="CJ134" s="241"/>
      <c r="CK134" s="241"/>
      <c r="CL134" s="246"/>
      <c r="CO134" s="336" t="s">
        <v>205</v>
      </c>
      <c r="CP134" s="337"/>
      <c r="CQ134" s="337"/>
      <c r="CR134" s="241"/>
      <c r="CS134" s="241"/>
      <c r="CT134" s="241"/>
      <c r="CU134" s="246"/>
      <c r="CX134" s="336" t="s">
        <v>205</v>
      </c>
      <c r="CY134" s="337"/>
      <c r="CZ134" s="337"/>
      <c r="DA134" s="241"/>
      <c r="DB134" s="241"/>
      <c r="DC134" s="241"/>
      <c r="DD134" s="246"/>
      <c r="DE134" s="321"/>
      <c r="DF134" s="321"/>
      <c r="DG134" s="336" t="s">
        <v>205</v>
      </c>
      <c r="DH134" s="337"/>
      <c r="DI134" s="337"/>
      <c r="DJ134" s="241"/>
      <c r="DK134" s="241"/>
      <c r="DL134" s="241"/>
      <c r="DM134" s="246"/>
      <c r="DP134" s="336" t="s">
        <v>205</v>
      </c>
      <c r="DQ134" s="337"/>
      <c r="DR134" s="337"/>
      <c r="DS134" s="241"/>
      <c r="DT134" s="241"/>
      <c r="DU134" s="241"/>
      <c r="DV134" s="246"/>
      <c r="DY134" s="336" t="s">
        <v>205</v>
      </c>
      <c r="DZ134" s="337"/>
      <c r="EA134" s="337"/>
      <c r="EB134" s="241"/>
      <c r="EC134" s="241"/>
      <c r="ED134" s="241"/>
      <c r="EE134" s="246"/>
    </row>
    <row r="135" spans="1:135" hidden="1" x14ac:dyDescent="0.35">
      <c r="A135" s="156"/>
      <c r="B135" s="161"/>
      <c r="C135" s="136" t="s">
        <v>201</v>
      </c>
      <c r="D135" s="136"/>
      <c r="E135" s="136"/>
      <c r="F135" s="136"/>
      <c r="G135" s="136"/>
      <c r="H135" s="171"/>
      <c r="I135" s="463" t="s">
        <v>206</v>
      </c>
      <c r="J135" s="463" t="s">
        <v>203</v>
      </c>
      <c r="K135" s="148" t="s">
        <v>163</v>
      </c>
      <c r="L135" s="89"/>
      <c r="M135" s="56"/>
      <c r="Z135" s="338"/>
      <c r="AA135" s="338"/>
      <c r="AB135" s="339"/>
      <c r="AD135" s="279" t="s">
        <v>201</v>
      </c>
      <c r="AE135" s="287"/>
      <c r="AF135" s="287"/>
      <c r="AG135" s="287"/>
      <c r="AH135" s="287"/>
      <c r="AI135" s="287"/>
      <c r="AJ135" s="288"/>
      <c r="AM135" s="279" t="s">
        <v>201</v>
      </c>
      <c r="AN135" s="287"/>
      <c r="AO135" s="287"/>
      <c r="AP135" s="287"/>
      <c r="AQ135" s="287"/>
      <c r="AR135" s="287"/>
      <c r="AS135" s="288"/>
      <c r="AV135" s="279" t="s">
        <v>201</v>
      </c>
      <c r="AW135" s="287"/>
      <c r="AX135" s="287"/>
      <c r="AY135" s="287"/>
      <c r="AZ135" s="287"/>
      <c r="BA135" s="287"/>
      <c r="BB135" s="288"/>
      <c r="BE135" s="279" t="s">
        <v>201</v>
      </c>
      <c r="BF135" s="287"/>
      <c r="BG135" s="287"/>
      <c r="BH135" s="287"/>
      <c r="BI135" s="287"/>
      <c r="BJ135" s="287"/>
      <c r="BK135" s="288"/>
      <c r="BN135" s="279" t="s">
        <v>201</v>
      </c>
      <c r="BO135" s="287"/>
      <c r="BP135" s="287"/>
      <c r="BQ135" s="287"/>
      <c r="BR135" s="287"/>
      <c r="BS135" s="287"/>
      <c r="BT135" s="288"/>
      <c r="BW135" s="279" t="s">
        <v>201</v>
      </c>
      <c r="BX135" s="287"/>
      <c r="BY135" s="287"/>
      <c r="BZ135" s="287"/>
      <c r="CA135" s="287"/>
      <c r="CB135" s="287"/>
      <c r="CC135" s="288"/>
      <c r="CF135" s="279" t="s">
        <v>201</v>
      </c>
      <c r="CG135" s="287"/>
      <c r="CH135" s="287"/>
      <c r="CI135" s="287"/>
      <c r="CJ135" s="287"/>
      <c r="CK135" s="287"/>
      <c r="CL135" s="288"/>
      <c r="CO135" s="279" t="s">
        <v>201</v>
      </c>
      <c r="CP135" s="287"/>
      <c r="CQ135" s="287"/>
      <c r="CR135" s="287"/>
      <c r="CS135" s="287"/>
      <c r="CT135" s="287"/>
      <c r="CU135" s="288"/>
      <c r="CX135" s="279" t="s">
        <v>201</v>
      </c>
      <c r="CY135" s="287"/>
      <c r="CZ135" s="287"/>
      <c r="DA135" s="287"/>
      <c r="DB135" s="287"/>
      <c r="DC135" s="287"/>
      <c r="DD135" s="288"/>
      <c r="DG135" s="279" t="s">
        <v>201</v>
      </c>
      <c r="DH135" s="287"/>
      <c r="DI135" s="287"/>
      <c r="DJ135" s="287"/>
      <c r="DK135" s="287"/>
      <c r="DL135" s="287"/>
      <c r="DM135" s="288"/>
      <c r="DP135" s="279" t="s">
        <v>201</v>
      </c>
      <c r="DQ135" s="287"/>
      <c r="DR135" s="287"/>
      <c r="DS135" s="287"/>
      <c r="DT135" s="287"/>
      <c r="DU135" s="287"/>
      <c r="DV135" s="288"/>
      <c r="DY135" s="279" t="s">
        <v>201</v>
      </c>
      <c r="DZ135" s="287"/>
      <c r="EA135" s="287"/>
      <c r="EB135" s="287"/>
      <c r="EC135" s="287"/>
      <c r="ED135" s="287"/>
      <c r="EE135" s="288"/>
    </row>
    <row r="136" spans="1:135" hidden="1" x14ac:dyDescent="0.35">
      <c r="A136" s="156"/>
      <c r="B136" s="168">
        <v>1</v>
      </c>
      <c r="C136" s="586"/>
      <c r="D136" s="587"/>
      <c r="E136" s="587"/>
      <c r="F136" s="587"/>
      <c r="G136" s="587"/>
      <c r="H136" s="587"/>
      <c r="I136" s="142">
        <v>0</v>
      </c>
      <c r="J136" s="141">
        <v>0</v>
      </c>
      <c r="K136" s="172">
        <f>I136*J136</f>
        <v>0</v>
      </c>
      <c r="L136" s="89"/>
      <c r="M136" s="56"/>
      <c r="Z136" s="258">
        <f>K136</f>
        <v>0</v>
      </c>
      <c r="AA136" s="327">
        <f t="shared" ref="AA136:AA138" si="146">AI136+AR136+BA136+BJ136+BS136+CB136+CK136+CT136+DC136+DL136+DU136+ED136</f>
        <v>0</v>
      </c>
      <c r="AB136" s="327">
        <f>Z136-AA136</f>
        <v>0</v>
      </c>
      <c r="AD136" s="328"/>
      <c r="AE136" s="329"/>
      <c r="AF136" s="330">
        <v>0</v>
      </c>
      <c r="AG136" s="331"/>
      <c r="AH136" s="332">
        <v>1</v>
      </c>
      <c r="AI136" s="340">
        <f t="shared" ref="AI136:AI137" si="147">IF(AH136="","",AF136*AH136)</f>
        <v>0</v>
      </c>
      <c r="AJ136" s="334"/>
      <c r="AM136" s="328"/>
      <c r="AN136" s="329"/>
      <c r="AO136" s="330">
        <v>0</v>
      </c>
      <c r="AP136" s="331"/>
      <c r="AQ136" s="332">
        <v>1</v>
      </c>
      <c r="AR136" s="340">
        <f t="shared" ref="AR136:AR137" si="148">IF(AQ136="","",AO136*AQ136)</f>
        <v>0</v>
      </c>
      <c r="AS136" s="334"/>
      <c r="AV136" s="328"/>
      <c r="AW136" s="329"/>
      <c r="AX136" s="330">
        <v>0</v>
      </c>
      <c r="AY136" s="331"/>
      <c r="AZ136" s="332">
        <v>1</v>
      </c>
      <c r="BA136" s="340">
        <f t="shared" ref="BA136:BA137" si="149">IF(AZ136="","",AX136*AZ136)</f>
        <v>0</v>
      </c>
      <c r="BB136" s="334"/>
      <c r="BE136" s="328"/>
      <c r="BF136" s="329"/>
      <c r="BG136" s="330">
        <v>0</v>
      </c>
      <c r="BH136" s="331"/>
      <c r="BI136" s="332">
        <v>1</v>
      </c>
      <c r="BJ136" s="340">
        <f t="shared" ref="BJ136:BJ137" si="150">IF(BI136="","",BG136*BI136)</f>
        <v>0</v>
      </c>
      <c r="BK136" s="334"/>
      <c r="BN136" s="328"/>
      <c r="BO136" s="329"/>
      <c r="BP136" s="330">
        <v>0</v>
      </c>
      <c r="BQ136" s="331"/>
      <c r="BR136" s="332">
        <v>1</v>
      </c>
      <c r="BS136" s="340">
        <f t="shared" ref="BS136:BS137" si="151">IF(BR136="","",BP136*BR136)</f>
        <v>0</v>
      </c>
      <c r="BT136" s="334"/>
      <c r="BW136" s="328"/>
      <c r="BX136" s="329"/>
      <c r="BY136" s="330">
        <v>0</v>
      </c>
      <c r="BZ136" s="331"/>
      <c r="CA136" s="332">
        <v>1</v>
      </c>
      <c r="CB136" s="340">
        <f t="shared" ref="CB136:CB137" si="152">IF(CA136="","",BY136*CA136)</f>
        <v>0</v>
      </c>
      <c r="CC136" s="334"/>
      <c r="CF136" s="328"/>
      <c r="CG136" s="329"/>
      <c r="CH136" s="330">
        <v>0</v>
      </c>
      <c r="CI136" s="331"/>
      <c r="CJ136" s="332">
        <v>1</v>
      </c>
      <c r="CK136" s="340">
        <f t="shared" ref="CK136:CK137" si="153">IF(CJ136="","",CH136*CJ136)</f>
        <v>0</v>
      </c>
      <c r="CL136" s="334"/>
      <c r="CO136" s="328"/>
      <c r="CP136" s="329"/>
      <c r="CQ136" s="330">
        <v>0</v>
      </c>
      <c r="CR136" s="331"/>
      <c r="CS136" s="332">
        <v>1</v>
      </c>
      <c r="CT136" s="340">
        <f t="shared" ref="CT136:CT137" si="154">IF(CS136="","",CQ136*CS136)</f>
        <v>0</v>
      </c>
      <c r="CU136" s="334"/>
      <c r="CX136" s="328"/>
      <c r="CY136" s="329"/>
      <c r="CZ136" s="330">
        <v>0</v>
      </c>
      <c r="DA136" s="331"/>
      <c r="DB136" s="332">
        <v>1</v>
      </c>
      <c r="DC136" s="340">
        <f t="shared" ref="DC136:DC137" si="155">IF(DB136="","",CZ136*DB136)</f>
        <v>0</v>
      </c>
      <c r="DD136" s="334"/>
      <c r="DG136" s="328"/>
      <c r="DH136" s="329"/>
      <c r="DI136" s="330">
        <v>0</v>
      </c>
      <c r="DJ136" s="331"/>
      <c r="DK136" s="332">
        <v>1</v>
      </c>
      <c r="DL136" s="340">
        <f t="shared" ref="DL136:DL137" si="156">IF(DK136="","",DI136*DK136)</f>
        <v>0</v>
      </c>
      <c r="DM136" s="334"/>
      <c r="DP136" s="328"/>
      <c r="DQ136" s="329"/>
      <c r="DR136" s="330">
        <v>0</v>
      </c>
      <c r="DS136" s="331"/>
      <c r="DT136" s="332">
        <v>1</v>
      </c>
      <c r="DU136" s="340">
        <f t="shared" ref="DU136:DU137" si="157">IF(DT136="","",DR136*DT136)</f>
        <v>0</v>
      </c>
      <c r="DV136" s="334"/>
      <c r="DY136" s="328"/>
      <c r="DZ136" s="329"/>
      <c r="EA136" s="330">
        <v>0</v>
      </c>
      <c r="EB136" s="331"/>
      <c r="EC136" s="332">
        <v>1</v>
      </c>
      <c r="ED136" s="340">
        <f t="shared" ref="ED136:ED137" si="158">IF(EC136="","",EA136*EC136)</f>
        <v>0</v>
      </c>
      <c r="EE136" s="334"/>
    </row>
    <row r="137" spans="1:135" hidden="1" x14ac:dyDescent="0.35">
      <c r="A137" s="156"/>
      <c r="B137" s="150">
        <v>2</v>
      </c>
      <c r="C137" s="588"/>
      <c r="D137" s="589"/>
      <c r="E137" s="589"/>
      <c r="F137" s="589"/>
      <c r="G137" s="589"/>
      <c r="H137" s="589"/>
      <c r="I137" s="169">
        <v>0</v>
      </c>
      <c r="J137" s="170">
        <v>0</v>
      </c>
      <c r="K137" s="173">
        <f>I137*J137</f>
        <v>0</v>
      </c>
      <c r="L137" s="89"/>
      <c r="M137" s="56"/>
      <c r="Z137" s="258">
        <f>K137</f>
        <v>0</v>
      </c>
      <c r="AA137" s="327">
        <f t="shared" si="146"/>
        <v>0</v>
      </c>
      <c r="AB137" s="327">
        <f>Z137-AA137</f>
        <v>0</v>
      </c>
      <c r="AD137" s="328"/>
      <c r="AE137" s="329"/>
      <c r="AF137" s="330">
        <v>0</v>
      </c>
      <c r="AG137" s="331"/>
      <c r="AH137" s="332">
        <v>1</v>
      </c>
      <c r="AI137" s="340">
        <f t="shared" si="147"/>
        <v>0</v>
      </c>
      <c r="AJ137" s="334"/>
      <c r="AM137" s="328"/>
      <c r="AN137" s="329"/>
      <c r="AO137" s="330">
        <v>0</v>
      </c>
      <c r="AP137" s="331"/>
      <c r="AQ137" s="332">
        <v>1</v>
      </c>
      <c r="AR137" s="340">
        <f t="shared" si="148"/>
        <v>0</v>
      </c>
      <c r="AS137" s="334"/>
      <c r="AV137" s="328"/>
      <c r="AW137" s="329"/>
      <c r="AX137" s="330">
        <v>0</v>
      </c>
      <c r="AY137" s="331"/>
      <c r="AZ137" s="332">
        <v>1</v>
      </c>
      <c r="BA137" s="340">
        <f t="shared" si="149"/>
        <v>0</v>
      </c>
      <c r="BB137" s="334"/>
      <c r="BE137" s="328"/>
      <c r="BF137" s="329"/>
      <c r="BG137" s="330">
        <v>0</v>
      </c>
      <c r="BH137" s="331"/>
      <c r="BI137" s="332">
        <v>1</v>
      </c>
      <c r="BJ137" s="340">
        <f t="shared" si="150"/>
        <v>0</v>
      </c>
      <c r="BK137" s="334"/>
      <c r="BN137" s="328"/>
      <c r="BO137" s="329"/>
      <c r="BP137" s="330">
        <v>0</v>
      </c>
      <c r="BQ137" s="331"/>
      <c r="BR137" s="332">
        <v>1</v>
      </c>
      <c r="BS137" s="340">
        <f t="shared" si="151"/>
        <v>0</v>
      </c>
      <c r="BT137" s="334"/>
      <c r="BW137" s="328"/>
      <c r="BX137" s="329"/>
      <c r="BY137" s="330">
        <v>0</v>
      </c>
      <c r="BZ137" s="331"/>
      <c r="CA137" s="332">
        <v>1</v>
      </c>
      <c r="CB137" s="340">
        <f t="shared" si="152"/>
        <v>0</v>
      </c>
      <c r="CC137" s="334"/>
      <c r="CF137" s="328"/>
      <c r="CG137" s="329"/>
      <c r="CH137" s="330">
        <v>0</v>
      </c>
      <c r="CI137" s="331"/>
      <c r="CJ137" s="332">
        <v>1</v>
      </c>
      <c r="CK137" s="340">
        <f t="shared" si="153"/>
        <v>0</v>
      </c>
      <c r="CL137" s="334"/>
      <c r="CO137" s="328"/>
      <c r="CP137" s="329"/>
      <c r="CQ137" s="330">
        <v>0</v>
      </c>
      <c r="CR137" s="331"/>
      <c r="CS137" s="332">
        <v>1</v>
      </c>
      <c r="CT137" s="340">
        <f t="shared" si="154"/>
        <v>0</v>
      </c>
      <c r="CU137" s="334"/>
      <c r="CX137" s="328"/>
      <c r="CY137" s="329"/>
      <c r="CZ137" s="330">
        <v>0</v>
      </c>
      <c r="DA137" s="331"/>
      <c r="DB137" s="332">
        <v>1</v>
      </c>
      <c r="DC137" s="340">
        <f t="shared" si="155"/>
        <v>0</v>
      </c>
      <c r="DD137" s="334"/>
      <c r="DG137" s="328"/>
      <c r="DH137" s="329"/>
      <c r="DI137" s="330">
        <v>0</v>
      </c>
      <c r="DJ137" s="331"/>
      <c r="DK137" s="332">
        <v>1</v>
      </c>
      <c r="DL137" s="340">
        <f t="shared" si="156"/>
        <v>0</v>
      </c>
      <c r="DM137" s="334"/>
      <c r="DP137" s="328"/>
      <c r="DQ137" s="329"/>
      <c r="DR137" s="330">
        <v>0</v>
      </c>
      <c r="DS137" s="331"/>
      <c r="DT137" s="332">
        <v>1</v>
      </c>
      <c r="DU137" s="340">
        <f t="shared" si="157"/>
        <v>0</v>
      </c>
      <c r="DV137" s="334"/>
      <c r="DY137" s="328"/>
      <c r="DZ137" s="329"/>
      <c r="EA137" s="330">
        <v>0</v>
      </c>
      <c r="EB137" s="331"/>
      <c r="EC137" s="332">
        <v>1</v>
      </c>
      <c r="ED137" s="340">
        <f t="shared" si="158"/>
        <v>0</v>
      </c>
      <c r="EE137" s="334"/>
    </row>
    <row r="138" spans="1:135" hidden="1" x14ac:dyDescent="0.35">
      <c r="A138" s="156"/>
      <c r="B138" s="105"/>
      <c r="C138" s="130" t="s">
        <v>207</v>
      </c>
      <c r="D138" s="130"/>
      <c r="E138" s="131"/>
      <c r="F138" s="131"/>
      <c r="G138" s="131"/>
      <c r="H138" s="131"/>
      <c r="I138" s="131"/>
      <c r="J138" s="132"/>
      <c r="K138" s="108">
        <f>SUM(K136:K137)</f>
        <v>0</v>
      </c>
      <c r="L138" s="89"/>
      <c r="M138" s="56"/>
      <c r="Z138" s="274">
        <f>K138</f>
        <v>0</v>
      </c>
      <c r="AA138" s="274">
        <f t="shared" si="146"/>
        <v>0</v>
      </c>
      <c r="AB138" s="274">
        <f>Z138-AA138</f>
        <v>0</v>
      </c>
      <c r="AD138" s="621" t="s">
        <v>207</v>
      </c>
      <c r="AE138" s="622"/>
      <c r="AF138" s="622"/>
      <c r="AG138" s="622"/>
      <c r="AH138" s="623"/>
      <c r="AI138" s="335">
        <f>SUM(AI136:AI137)</f>
        <v>0</v>
      </c>
      <c r="AJ138" s="246"/>
      <c r="AM138" s="621" t="s">
        <v>207</v>
      </c>
      <c r="AN138" s="622"/>
      <c r="AO138" s="622"/>
      <c r="AP138" s="622"/>
      <c r="AQ138" s="623"/>
      <c r="AR138" s="335">
        <f>SUM(AR136:AR137)</f>
        <v>0</v>
      </c>
      <c r="AS138" s="246"/>
      <c r="AV138" s="621" t="s">
        <v>207</v>
      </c>
      <c r="AW138" s="622"/>
      <c r="AX138" s="622"/>
      <c r="AY138" s="622"/>
      <c r="AZ138" s="623"/>
      <c r="BA138" s="335">
        <f>SUM(BA136:BA137)</f>
        <v>0</v>
      </c>
      <c r="BB138" s="246"/>
      <c r="BE138" s="621" t="s">
        <v>207</v>
      </c>
      <c r="BF138" s="622"/>
      <c r="BG138" s="622"/>
      <c r="BH138" s="622"/>
      <c r="BI138" s="623"/>
      <c r="BJ138" s="335">
        <f>SUM(BJ136:BJ137)</f>
        <v>0</v>
      </c>
      <c r="BK138" s="246"/>
      <c r="BN138" s="621" t="s">
        <v>207</v>
      </c>
      <c r="BO138" s="622"/>
      <c r="BP138" s="622"/>
      <c r="BQ138" s="622"/>
      <c r="BR138" s="623"/>
      <c r="BS138" s="335">
        <f>SUM(BS136:BS137)</f>
        <v>0</v>
      </c>
      <c r="BT138" s="246"/>
      <c r="BW138" s="621" t="s">
        <v>207</v>
      </c>
      <c r="BX138" s="622"/>
      <c r="BY138" s="622"/>
      <c r="BZ138" s="622"/>
      <c r="CA138" s="623"/>
      <c r="CB138" s="335">
        <f>SUM(CB136:CB137)</f>
        <v>0</v>
      </c>
      <c r="CC138" s="246"/>
      <c r="CF138" s="621" t="s">
        <v>207</v>
      </c>
      <c r="CG138" s="622"/>
      <c r="CH138" s="622"/>
      <c r="CI138" s="622"/>
      <c r="CJ138" s="623"/>
      <c r="CK138" s="335">
        <f>SUM(CK136:CK137)</f>
        <v>0</v>
      </c>
      <c r="CL138" s="246"/>
      <c r="CO138" s="621" t="s">
        <v>207</v>
      </c>
      <c r="CP138" s="622"/>
      <c r="CQ138" s="622"/>
      <c r="CR138" s="622"/>
      <c r="CS138" s="623"/>
      <c r="CT138" s="335">
        <f>SUM(CT136:CT137)</f>
        <v>0</v>
      </c>
      <c r="CU138" s="246"/>
      <c r="CX138" s="621" t="s">
        <v>207</v>
      </c>
      <c r="CY138" s="622"/>
      <c r="CZ138" s="622"/>
      <c r="DA138" s="622"/>
      <c r="DB138" s="623"/>
      <c r="DC138" s="335">
        <f>SUM(DC136:DC137)</f>
        <v>0</v>
      </c>
      <c r="DD138" s="246"/>
      <c r="DG138" s="621" t="s">
        <v>207</v>
      </c>
      <c r="DH138" s="622"/>
      <c r="DI138" s="622"/>
      <c r="DJ138" s="622"/>
      <c r="DK138" s="623"/>
      <c r="DL138" s="335">
        <f>SUM(DL136:DL137)</f>
        <v>0</v>
      </c>
      <c r="DM138" s="246"/>
      <c r="DP138" s="621" t="s">
        <v>207</v>
      </c>
      <c r="DQ138" s="622"/>
      <c r="DR138" s="622"/>
      <c r="DS138" s="622"/>
      <c r="DT138" s="623"/>
      <c r="DU138" s="335">
        <f>SUM(DU136:DU137)</f>
        <v>0</v>
      </c>
      <c r="DV138" s="246"/>
      <c r="DY138" s="621" t="s">
        <v>207</v>
      </c>
      <c r="DZ138" s="622"/>
      <c r="EA138" s="622"/>
      <c r="EB138" s="622"/>
      <c r="EC138" s="623"/>
      <c r="ED138" s="335">
        <f>SUM(ED136:ED137)</f>
        <v>0</v>
      </c>
      <c r="EE138" s="246"/>
    </row>
    <row r="139" spans="1:135" ht="12" hidden="1" customHeight="1" x14ac:dyDescent="0.35">
      <c r="A139" s="75"/>
      <c r="B139" s="134"/>
      <c r="C139" s="134"/>
      <c r="D139" s="134"/>
      <c r="E139" s="134"/>
      <c r="F139" s="134"/>
      <c r="G139" s="134"/>
      <c r="H139" s="134"/>
      <c r="I139" s="134"/>
      <c r="J139" s="134"/>
      <c r="K139" s="134"/>
      <c r="L139" s="135"/>
      <c r="M139" s="56"/>
      <c r="Z139" s="296"/>
      <c r="AA139" s="296"/>
      <c r="AB139" s="297"/>
      <c r="AD139" s="240"/>
      <c r="AE139" s="241"/>
      <c r="AF139" s="242"/>
      <c r="AG139" s="243"/>
      <c r="AH139" s="244"/>
      <c r="AI139" s="245"/>
      <c r="AJ139" s="246"/>
      <c r="AM139" s="240"/>
      <c r="AN139" s="241"/>
      <c r="AO139" s="242"/>
      <c r="AP139" s="243"/>
      <c r="AQ139" s="244"/>
      <c r="AR139" s="245"/>
      <c r="AS139" s="246"/>
      <c r="AV139" s="240"/>
      <c r="AW139" s="241"/>
      <c r="AX139" s="242"/>
      <c r="AY139" s="243"/>
      <c r="AZ139" s="244"/>
      <c r="BA139" s="245"/>
      <c r="BB139" s="246"/>
      <c r="BE139" s="240"/>
      <c r="BF139" s="241"/>
      <c r="BG139" s="242"/>
      <c r="BH139" s="243"/>
      <c r="BI139" s="244"/>
      <c r="BJ139" s="245"/>
      <c r="BK139" s="246"/>
      <c r="BN139" s="240"/>
      <c r="BO139" s="241"/>
      <c r="BP139" s="242"/>
      <c r="BQ139" s="243"/>
      <c r="BR139" s="244"/>
      <c r="BS139" s="245"/>
      <c r="BT139" s="246"/>
      <c r="BW139" s="240"/>
      <c r="BX139" s="241"/>
      <c r="BY139" s="242"/>
      <c r="BZ139" s="243"/>
      <c r="CA139" s="244"/>
      <c r="CB139" s="245"/>
      <c r="CC139" s="246"/>
      <c r="CF139" s="240"/>
      <c r="CG139" s="241"/>
      <c r="CH139" s="242"/>
      <c r="CI139" s="243"/>
      <c r="CJ139" s="244"/>
      <c r="CK139" s="245"/>
      <c r="CL139" s="246"/>
      <c r="CO139" s="240"/>
      <c r="CP139" s="241"/>
      <c r="CQ139" s="242"/>
      <c r="CR139" s="243"/>
      <c r="CS139" s="244"/>
      <c r="CT139" s="245"/>
      <c r="CU139" s="246"/>
      <c r="CX139" s="240"/>
      <c r="CY139" s="241"/>
      <c r="CZ139" s="242"/>
      <c r="DA139" s="243"/>
      <c r="DB139" s="244"/>
      <c r="DC139" s="245"/>
      <c r="DD139" s="246"/>
      <c r="DG139" s="240"/>
      <c r="DH139" s="241"/>
      <c r="DI139" s="242"/>
      <c r="DJ139" s="243"/>
      <c r="DK139" s="244"/>
      <c r="DL139" s="245"/>
      <c r="DM139" s="246"/>
      <c r="DP139" s="240"/>
      <c r="DQ139" s="241"/>
      <c r="DR139" s="242"/>
      <c r="DS139" s="243"/>
      <c r="DT139" s="244"/>
      <c r="DU139" s="245"/>
      <c r="DV139" s="246"/>
      <c r="DY139" s="240"/>
      <c r="DZ139" s="241"/>
      <c r="EA139" s="242"/>
      <c r="EB139" s="243"/>
      <c r="EC139" s="244"/>
      <c r="ED139" s="245"/>
      <c r="EE139" s="246"/>
    </row>
    <row r="140" spans="1:135" ht="9.65" customHeight="1" x14ac:dyDescent="0.35">
      <c r="A140" s="63"/>
      <c r="B140" s="63"/>
      <c r="C140" s="63"/>
      <c r="D140" s="63"/>
      <c r="E140" s="63"/>
      <c r="F140" s="63"/>
      <c r="G140" s="63"/>
      <c r="H140" s="63"/>
      <c r="I140" s="63"/>
      <c r="J140" s="63"/>
      <c r="K140" s="63"/>
      <c r="L140" s="63"/>
      <c r="M140" s="56"/>
      <c r="Z140" s="298"/>
      <c r="AA140" s="298"/>
      <c r="AB140" s="210"/>
      <c r="AD140" s="233"/>
      <c r="AE140" s="203"/>
      <c r="AF140" s="234"/>
      <c r="AG140" s="235"/>
      <c r="AH140" s="211"/>
      <c r="AI140" s="236"/>
      <c r="AJ140" s="237"/>
      <c r="AM140" s="233"/>
      <c r="AN140" s="203"/>
      <c r="AO140" s="234"/>
      <c r="AP140" s="235"/>
      <c r="AQ140" s="211"/>
      <c r="AR140" s="236"/>
      <c r="AS140" s="237"/>
      <c r="AV140" s="233"/>
      <c r="AW140" s="203"/>
      <c r="AX140" s="234"/>
      <c r="AY140" s="235"/>
      <c r="AZ140" s="211"/>
      <c r="BA140" s="236"/>
      <c r="BB140" s="237"/>
      <c r="BE140" s="233"/>
      <c r="BF140" s="203"/>
      <c r="BG140" s="234"/>
      <c r="BH140" s="235"/>
      <c r="BI140" s="211"/>
      <c r="BJ140" s="236"/>
      <c r="BK140" s="237"/>
      <c r="BN140" s="233"/>
      <c r="BO140" s="203"/>
      <c r="BP140" s="234"/>
      <c r="BQ140" s="235"/>
      <c r="BR140" s="211"/>
      <c r="BS140" s="236"/>
      <c r="BT140" s="237"/>
      <c r="BW140" s="233"/>
      <c r="BX140" s="203"/>
      <c r="BY140" s="234"/>
      <c r="BZ140" s="235"/>
      <c r="CA140" s="211"/>
      <c r="CB140" s="236"/>
      <c r="CC140" s="237"/>
      <c r="CF140" s="233"/>
      <c r="CG140" s="203"/>
      <c r="CH140" s="234"/>
      <c r="CI140" s="235"/>
      <c r="CJ140" s="211"/>
      <c r="CK140" s="236"/>
      <c r="CL140" s="237"/>
      <c r="CO140" s="233"/>
      <c r="CP140" s="203"/>
      <c r="CQ140" s="234"/>
      <c r="CR140" s="235"/>
      <c r="CS140" s="211"/>
      <c r="CT140" s="236"/>
      <c r="CU140" s="237"/>
      <c r="CX140" s="233"/>
      <c r="CY140" s="203"/>
      <c r="CZ140" s="234"/>
      <c r="DA140" s="235"/>
      <c r="DB140" s="211"/>
      <c r="DC140" s="236"/>
      <c r="DD140" s="237"/>
      <c r="DG140" s="233"/>
      <c r="DH140" s="203"/>
      <c r="DI140" s="234"/>
      <c r="DJ140" s="235"/>
      <c r="DK140" s="211"/>
      <c r="DL140" s="236"/>
      <c r="DM140" s="237"/>
      <c r="DP140" s="233"/>
      <c r="DQ140" s="203"/>
      <c r="DR140" s="234"/>
      <c r="DS140" s="235"/>
      <c r="DT140" s="211"/>
      <c r="DU140" s="236"/>
      <c r="DV140" s="237"/>
      <c r="DY140" s="233"/>
      <c r="DZ140" s="203"/>
      <c r="EA140" s="234"/>
      <c r="EB140" s="235"/>
      <c r="EC140" s="211"/>
      <c r="ED140" s="236"/>
      <c r="EE140" s="237"/>
    </row>
    <row r="141" spans="1:135" ht="21" customHeight="1" x14ac:dyDescent="0.35">
      <c r="A141" s="174"/>
      <c r="B141" s="116"/>
      <c r="C141" s="115" t="s">
        <v>208</v>
      </c>
      <c r="D141" s="115"/>
      <c r="E141" s="116"/>
      <c r="F141" s="116"/>
      <c r="G141" s="116"/>
      <c r="H141" s="116"/>
      <c r="I141" s="116"/>
      <c r="J141" s="116"/>
      <c r="K141" s="116"/>
      <c r="L141" s="118"/>
      <c r="M141" s="56"/>
      <c r="Z141" s="299"/>
      <c r="AA141" s="299"/>
      <c r="AB141" s="299"/>
      <c r="AD141" s="227"/>
      <c r="AE141" s="226"/>
      <c r="AF141" s="228"/>
      <c r="AG141" s="229"/>
      <c r="AH141" s="230"/>
      <c r="AI141" s="231"/>
      <c r="AJ141" s="232"/>
      <c r="AM141" s="227"/>
      <c r="AN141" s="226"/>
      <c r="AO141" s="228"/>
      <c r="AP141" s="229"/>
      <c r="AQ141" s="230"/>
      <c r="AR141" s="231"/>
      <c r="AS141" s="232"/>
      <c r="AV141" s="227"/>
      <c r="AW141" s="226"/>
      <c r="AX141" s="228"/>
      <c r="AY141" s="229"/>
      <c r="AZ141" s="230"/>
      <c r="BA141" s="231"/>
      <c r="BB141" s="232"/>
      <c r="BE141" s="227"/>
      <c r="BF141" s="226"/>
      <c r="BG141" s="228"/>
      <c r="BH141" s="229"/>
      <c r="BI141" s="230"/>
      <c r="BJ141" s="231"/>
      <c r="BK141" s="232"/>
      <c r="BN141" s="227"/>
      <c r="BO141" s="226"/>
      <c r="BP141" s="228"/>
      <c r="BQ141" s="229"/>
      <c r="BR141" s="230"/>
      <c r="BS141" s="231"/>
      <c r="BT141" s="232"/>
      <c r="BW141" s="227"/>
      <c r="BX141" s="226"/>
      <c r="BY141" s="228"/>
      <c r="BZ141" s="229"/>
      <c r="CA141" s="230"/>
      <c r="CB141" s="231"/>
      <c r="CC141" s="232"/>
      <c r="CF141" s="227"/>
      <c r="CG141" s="226"/>
      <c r="CH141" s="228"/>
      <c r="CI141" s="229"/>
      <c r="CJ141" s="230"/>
      <c r="CK141" s="231"/>
      <c r="CL141" s="232"/>
      <c r="CO141" s="227"/>
      <c r="CP141" s="226"/>
      <c r="CQ141" s="228"/>
      <c r="CR141" s="229"/>
      <c r="CS141" s="230"/>
      <c r="CT141" s="231"/>
      <c r="CU141" s="232"/>
      <c r="CX141" s="227"/>
      <c r="CY141" s="226"/>
      <c r="CZ141" s="228"/>
      <c r="DA141" s="229"/>
      <c r="DB141" s="230"/>
      <c r="DC141" s="231"/>
      <c r="DD141" s="232"/>
      <c r="DG141" s="227"/>
      <c r="DH141" s="226"/>
      <c r="DI141" s="228"/>
      <c r="DJ141" s="229"/>
      <c r="DK141" s="230"/>
      <c r="DL141" s="231"/>
      <c r="DM141" s="232"/>
      <c r="DP141" s="227"/>
      <c r="DQ141" s="226"/>
      <c r="DR141" s="228"/>
      <c r="DS141" s="229"/>
      <c r="DT141" s="230"/>
      <c r="DU141" s="231"/>
      <c r="DV141" s="232"/>
      <c r="DY141" s="227"/>
      <c r="DZ141" s="226"/>
      <c r="EA141" s="228"/>
      <c r="EB141" s="229"/>
      <c r="EC141" s="230"/>
      <c r="ED141" s="231"/>
      <c r="EE141" s="232"/>
    </row>
    <row r="142" spans="1:135" ht="9.65" customHeight="1" x14ac:dyDescent="0.35">
      <c r="A142" s="63"/>
      <c r="B142" s="63"/>
      <c r="C142" s="63"/>
      <c r="D142" s="63"/>
      <c r="E142" s="63"/>
      <c r="F142" s="63"/>
      <c r="G142" s="63"/>
      <c r="H142" s="63"/>
      <c r="I142" s="63"/>
      <c r="J142" s="63"/>
      <c r="K142" s="63"/>
      <c r="L142" s="63"/>
      <c r="M142" s="56"/>
      <c r="Z142" s="298"/>
      <c r="AA142" s="298"/>
      <c r="AB142" s="210"/>
      <c r="AD142" s="233"/>
      <c r="AE142" s="203"/>
      <c r="AF142" s="234"/>
      <c r="AG142" s="235"/>
      <c r="AH142" s="211"/>
      <c r="AI142" s="236"/>
      <c r="AJ142" s="237"/>
      <c r="AM142" s="233"/>
      <c r="AN142" s="203"/>
      <c r="AO142" s="234"/>
      <c r="AP142" s="235"/>
      <c r="AQ142" s="211"/>
      <c r="AR142" s="236"/>
      <c r="AS142" s="237"/>
      <c r="AV142" s="233"/>
      <c r="AW142" s="203"/>
      <c r="AX142" s="234"/>
      <c r="AY142" s="235"/>
      <c r="AZ142" s="211"/>
      <c r="BA142" s="236"/>
      <c r="BB142" s="237"/>
      <c r="BE142" s="233"/>
      <c r="BF142" s="203"/>
      <c r="BG142" s="234"/>
      <c r="BH142" s="235"/>
      <c r="BI142" s="211"/>
      <c r="BJ142" s="236"/>
      <c r="BK142" s="237"/>
      <c r="BN142" s="233"/>
      <c r="BO142" s="203"/>
      <c r="BP142" s="234"/>
      <c r="BQ142" s="235"/>
      <c r="BR142" s="211"/>
      <c r="BS142" s="236"/>
      <c r="BT142" s="237"/>
      <c r="BW142" s="233"/>
      <c r="BX142" s="203"/>
      <c r="BY142" s="234"/>
      <c r="BZ142" s="235"/>
      <c r="CA142" s="211"/>
      <c r="CB142" s="236"/>
      <c r="CC142" s="237"/>
      <c r="CF142" s="233"/>
      <c r="CG142" s="203"/>
      <c r="CH142" s="234"/>
      <c r="CI142" s="235"/>
      <c r="CJ142" s="211"/>
      <c r="CK142" s="236"/>
      <c r="CL142" s="237"/>
      <c r="CO142" s="233"/>
      <c r="CP142" s="203"/>
      <c r="CQ142" s="234"/>
      <c r="CR142" s="235"/>
      <c r="CS142" s="211"/>
      <c r="CT142" s="236"/>
      <c r="CU142" s="237"/>
      <c r="CX142" s="233"/>
      <c r="CY142" s="203"/>
      <c r="CZ142" s="234"/>
      <c r="DA142" s="235"/>
      <c r="DB142" s="211"/>
      <c r="DC142" s="236"/>
      <c r="DD142" s="237"/>
      <c r="DG142" s="233"/>
      <c r="DH142" s="203"/>
      <c r="DI142" s="234"/>
      <c r="DJ142" s="235"/>
      <c r="DK142" s="211"/>
      <c r="DL142" s="236"/>
      <c r="DM142" s="237"/>
      <c r="DP142" s="233"/>
      <c r="DQ142" s="203"/>
      <c r="DR142" s="234"/>
      <c r="DS142" s="235"/>
      <c r="DT142" s="211"/>
      <c r="DU142" s="236"/>
      <c r="DV142" s="237"/>
      <c r="DY142" s="233"/>
      <c r="DZ142" s="203"/>
      <c r="EA142" s="234"/>
      <c r="EB142" s="235"/>
      <c r="EC142" s="211"/>
      <c r="ED142" s="236"/>
      <c r="EE142" s="237"/>
    </row>
    <row r="143" spans="1:135" x14ac:dyDescent="0.35">
      <c r="A143" s="119"/>
      <c r="B143" s="175"/>
      <c r="C143" s="175" t="s">
        <v>209</v>
      </c>
      <c r="D143" s="120"/>
      <c r="E143" s="120"/>
      <c r="F143" s="120"/>
      <c r="G143" s="120"/>
      <c r="H143" s="120"/>
      <c r="I143" s="120"/>
      <c r="J143" s="120"/>
      <c r="K143" s="120"/>
      <c r="L143" s="122"/>
      <c r="M143" s="56"/>
      <c r="Z143" s="338"/>
      <c r="AA143" s="338"/>
      <c r="AB143" s="339"/>
      <c r="AD143" s="341" t="s">
        <v>209</v>
      </c>
      <c r="AE143" s="342"/>
      <c r="AF143" s="343"/>
      <c r="AG143" s="344"/>
      <c r="AH143" s="345"/>
      <c r="AI143" s="346"/>
      <c r="AJ143" s="246"/>
      <c r="AM143" s="341" t="s">
        <v>209</v>
      </c>
      <c r="AN143" s="342"/>
      <c r="AO143" s="343"/>
      <c r="AP143" s="344"/>
      <c r="AQ143" s="345"/>
      <c r="AR143" s="346"/>
      <c r="AS143" s="246"/>
      <c r="AV143" s="341" t="s">
        <v>209</v>
      </c>
      <c r="AW143" s="342"/>
      <c r="AX143" s="343"/>
      <c r="AY143" s="344"/>
      <c r="AZ143" s="345"/>
      <c r="BA143" s="346"/>
      <c r="BB143" s="246"/>
      <c r="BE143" s="341" t="s">
        <v>209</v>
      </c>
      <c r="BF143" s="342"/>
      <c r="BG143" s="343"/>
      <c r="BH143" s="344"/>
      <c r="BI143" s="345"/>
      <c r="BJ143" s="346"/>
      <c r="BK143" s="246"/>
      <c r="BN143" s="341" t="s">
        <v>209</v>
      </c>
      <c r="BO143" s="342"/>
      <c r="BP143" s="343"/>
      <c r="BQ143" s="344"/>
      <c r="BR143" s="345"/>
      <c r="BS143" s="346"/>
      <c r="BT143" s="246"/>
      <c r="BW143" s="341" t="s">
        <v>209</v>
      </c>
      <c r="BX143" s="342"/>
      <c r="BY143" s="343"/>
      <c r="BZ143" s="344"/>
      <c r="CA143" s="345"/>
      <c r="CB143" s="346"/>
      <c r="CC143" s="246"/>
      <c r="CF143" s="341" t="s">
        <v>209</v>
      </c>
      <c r="CG143" s="342"/>
      <c r="CH143" s="343"/>
      <c r="CI143" s="344"/>
      <c r="CJ143" s="345"/>
      <c r="CK143" s="346"/>
      <c r="CL143" s="246"/>
      <c r="CO143" s="341" t="s">
        <v>209</v>
      </c>
      <c r="CP143" s="342"/>
      <c r="CQ143" s="343"/>
      <c r="CR143" s="344"/>
      <c r="CS143" s="345"/>
      <c r="CT143" s="346"/>
      <c r="CU143" s="246"/>
      <c r="CX143" s="341" t="s">
        <v>209</v>
      </c>
      <c r="CY143" s="342"/>
      <c r="CZ143" s="343"/>
      <c r="DA143" s="344"/>
      <c r="DB143" s="345"/>
      <c r="DC143" s="346"/>
      <c r="DD143" s="246"/>
      <c r="DG143" s="341" t="s">
        <v>209</v>
      </c>
      <c r="DH143" s="342"/>
      <c r="DI143" s="343"/>
      <c r="DJ143" s="344"/>
      <c r="DK143" s="345"/>
      <c r="DL143" s="346"/>
      <c r="DM143" s="246"/>
      <c r="DP143" s="341" t="s">
        <v>209</v>
      </c>
      <c r="DQ143" s="342"/>
      <c r="DR143" s="343"/>
      <c r="DS143" s="344"/>
      <c r="DT143" s="345"/>
      <c r="DU143" s="346"/>
      <c r="DV143" s="246"/>
      <c r="DY143" s="341" t="s">
        <v>209</v>
      </c>
      <c r="DZ143" s="342"/>
      <c r="EA143" s="343"/>
      <c r="EB143" s="344"/>
      <c r="EC143" s="345"/>
      <c r="ED143" s="346"/>
      <c r="EE143" s="246"/>
    </row>
    <row r="144" spans="1:135" x14ac:dyDescent="0.35">
      <c r="A144" s="156"/>
      <c r="B144" s="176" t="s">
        <v>153</v>
      </c>
      <c r="C144" s="590" t="s">
        <v>155</v>
      </c>
      <c r="D144" s="591"/>
      <c r="E144" s="591"/>
      <c r="F144" s="591"/>
      <c r="G144" s="591"/>
      <c r="H144" s="591"/>
      <c r="I144" s="591"/>
      <c r="J144" s="592"/>
      <c r="K144" s="177">
        <f>K34</f>
        <v>0</v>
      </c>
      <c r="L144" s="178"/>
      <c r="M144" s="56"/>
      <c r="Z144" s="258">
        <f>K144</f>
        <v>0</v>
      </c>
      <c r="AA144" s="327">
        <f t="shared" ref="AA144:AA147" si="159">AI144+AR144+BA144+BJ144+BS144+CB144+CK144+CT144+DC144+DL144+DU144+ED144</f>
        <v>0</v>
      </c>
      <c r="AB144" s="327">
        <f>Z144-AA144</f>
        <v>0</v>
      </c>
      <c r="AD144" s="347" t="s">
        <v>155</v>
      </c>
      <c r="AE144" s="348"/>
      <c r="AF144" s="348"/>
      <c r="AG144" s="348"/>
      <c r="AH144" s="348"/>
      <c r="AI144" s="333">
        <f>AI34</f>
        <v>0</v>
      </c>
      <c r="AJ144" s="624"/>
      <c r="AM144" s="347" t="s">
        <v>155</v>
      </c>
      <c r="AN144" s="348"/>
      <c r="AO144" s="348"/>
      <c r="AP144" s="348"/>
      <c r="AQ144" s="348"/>
      <c r="AR144" s="333">
        <f>AR34</f>
        <v>0</v>
      </c>
      <c r="AS144" s="624"/>
      <c r="AV144" s="347" t="s">
        <v>155</v>
      </c>
      <c r="AW144" s="348"/>
      <c r="AX144" s="348"/>
      <c r="AY144" s="348"/>
      <c r="AZ144" s="348"/>
      <c r="BA144" s="333">
        <f>BA34</f>
        <v>0</v>
      </c>
      <c r="BB144" s="624"/>
      <c r="BE144" s="347" t="s">
        <v>155</v>
      </c>
      <c r="BF144" s="348"/>
      <c r="BG144" s="348"/>
      <c r="BH144" s="348"/>
      <c r="BI144" s="348"/>
      <c r="BJ144" s="333">
        <f>BJ34</f>
        <v>0</v>
      </c>
      <c r="BK144" s="624"/>
      <c r="BN144" s="347" t="s">
        <v>155</v>
      </c>
      <c r="BO144" s="348"/>
      <c r="BP144" s="348"/>
      <c r="BQ144" s="348"/>
      <c r="BR144" s="348"/>
      <c r="BS144" s="333">
        <f>BS34</f>
        <v>0</v>
      </c>
      <c r="BT144" s="624"/>
      <c r="BW144" s="347" t="s">
        <v>155</v>
      </c>
      <c r="BX144" s="348"/>
      <c r="BY144" s="348"/>
      <c r="BZ144" s="348"/>
      <c r="CA144" s="348"/>
      <c r="CB144" s="333">
        <f>CB34</f>
        <v>0</v>
      </c>
      <c r="CC144" s="624"/>
      <c r="CF144" s="347" t="s">
        <v>155</v>
      </c>
      <c r="CG144" s="348"/>
      <c r="CH144" s="348"/>
      <c r="CI144" s="348"/>
      <c r="CJ144" s="348"/>
      <c r="CK144" s="333">
        <f>CK34</f>
        <v>0</v>
      </c>
      <c r="CL144" s="624"/>
      <c r="CO144" s="347" t="s">
        <v>155</v>
      </c>
      <c r="CP144" s="348"/>
      <c r="CQ144" s="348"/>
      <c r="CR144" s="348"/>
      <c r="CS144" s="348"/>
      <c r="CT144" s="333">
        <f>CT34</f>
        <v>0</v>
      </c>
      <c r="CU144" s="624"/>
      <c r="CX144" s="347" t="s">
        <v>155</v>
      </c>
      <c r="CY144" s="348"/>
      <c r="CZ144" s="348"/>
      <c r="DA144" s="348"/>
      <c r="DB144" s="348"/>
      <c r="DC144" s="333">
        <f>DC34</f>
        <v>0</v>
      </c>
      <c r="DD144" s="624"/>
      <c r="DG144" s="347" t="s">
        <v>155</v>
      </c>
      <c r="DH144" s="348"/>
      <c r="DI144" s="348"/>
      <c r="DJ144" s="348"/>
      <c r="DK144" s="348"/>
      <c r="DL144" s="333">
        <f>DL34</f>
        <v>0</v>
      </c>
      <c r="DM144" s="624"/>
      <c r="DP144" s="347" t="s">
        <v>155</v>
      </c>
      <c r="DQ144" s="348"/>
      <c r="DR144" s="348"/>
      <c r="DS144" s="348"/>
      <c r="DT144" s="348"/>
      <c r="DU144" s="333">
        <f>DU34</f>
        <v>0</v>
      </c>
      <c r="DV144" s="624"/>
      <c r="DY144" s="347" t="s">
        <v>155</v>
      </c>
      <c r="DZ144" s="348"/>
      <c r="EA144" s="348"/>
      <c r="EB144" s="348"/>
      <c r="EC144" s="348"/>
      <c r="ED144" s="333">
        <f>ED34</f>
        <v>0</v>
      </c>
      <c r="EE144" s="624"/>
    </row>
    <row r="145" spans="1:135" x14ac:dyDescent="0.35">
      <c r="A145" s="156"/>
      <c r="B145" s="179" t="s">
        <v>167</v>
      </c>
      <c r="C145" s="574" t="s">
        <v>168</v>
      </c>
      <c r="D145" s="575"/>
      <c r="E145" s="575"/>
      <c r="F145" s="575"/>
      <c r="G145" s="575"/>
      <c r="H145" s="575"/>
      <c r="I145" s="575"/>
      <c r="J145" s="576"/>
      <c r="K145" s="172">
        <f>K53</f>
        <v>0</v>
      </c>
      <c r="L145" s="178"/>
      <c r="M145" s="56"/>
      <c r="Z145" s="258">
        <f t="shared" ref="Z145:Z147" si="160">K145</f>
        <v>0</v>
      </c>
      <c r="AA145" s="327">
        <f t="shared" si="159"/>
        <v>0</v>
      </c>
      <c r="AB145" s="327">
        <f t="shared" ref="AB145:AB147" si="161">Z145-AA145</f>
        <v>0</v>
      </c>
      <c r="AD145" s="349" t="s">
        <v>168</v>
      </c>
      <c r="AE145" s="350"/>
      <c r="AF145" s="350"/>
      <c r="AG145" s="350"/>
      <c r="AH145" s="350"/>
      <c r="AI145" s="333">
        <f>AI53</f>
        <v>0</v>
      </c>
      <c r="AJ145" s="624"/>
      <c r="AM145" s="349" t="s">
        <v>168</v>
      </c>
      <c r="AN145" s="350"/>
      <c r="AO145" s="350"/>
      <c r="AP145" s="350"/>
      <c r="AQ145" s="350"/>
      <c r="AR145" s="333">
        <f>AR53</f>
        <v>0</v>
      </c>
      <c r="AS145" s="624"/>
      <c r="AV145" s="349" t="s">
        <v>168</v>
      </c>
      <c r="AW145" s="350"/>
      <c r="AX145" s="350"/>
      <c r="AY145" s="350"/>
      <c r="AZ145" s="350"/>
      <c r="BA145" s="333">
        <f>BA53</f>
        <v>0</v>
      </c>
      <c r="BB145" s="624"/>
      <c r="BE145" s="349" t="s">
        <v>168</v>
      </c>
      <c r="BF145" s="350"/>
      <c r="BG145" s="350"/>
      <c r="BH145" s="350"/>
      <c r="BI145" s="350"/>
      <c r="BJ145" s="333">
        <f>BJ53</f>
        <v>0</v>
      </c>
      <c r="BK145" s="624"/>
      <c r="BN145" s="349" t="s">
        <v>168</v>
      </c>
      <c r="BO145" s="350"/>
      <c r="BP145" s="350"/>
      <c r="BQ145" s="350"/>
      <c r="BR145" s="350"/>
      <c r="BS145" s="333">
        <f>BS53</f>
        <v>0</v>
      </c>
      <c r="BT145" s="624"/>
      <c r="BW145" s="349" t="s">
        <v>168</v>
      </c>
      <c r="BX145" s="350"/>
      <c r="BY145" s="350"/>
      <c r="BZ145" s="350"/>
      <c r="CA145" s="350"/>
      <c r="CB145" s="333">
        <f>CB53</f>
        <v>0</v>
      </c>
      <c r="CC145" s="624"/>
      <c r="CF145" s="349" t="s">
        <v>168</v>
      </c>
      <c r="CG145" s="350"/>
      <c r="CH145" s="350"/>
      <c r="CI145" s="350"/>
      <c r="CJ145" s="350"/>
      <c r="CK145" s="333">
        <f>CK53</f>
        <v>0</v>
      </c>
      <c r="CL145" s="624"/>
      <c r="CO145" s="349" t="s">
        <v>168</v>
      </c>
      <c r="CP145" s="350"/>
      <c r="CQ145" s="350"/>
      <c r="CR145" s="350"/>
      <c r="CS145" s="350"/>
      <c r="CT145" s="333">
        <f>CT53</f>
        <v>0</v>
      </c>
      <c r="CU145" s="624"/>
      <c r="CX145" s="349" t="s">
        <v>168</v>
      </c>
      <c r="CY145" s="350"/>
      <c r="CZ145" s="350"/>
      <c r="DA145" s="350"/>
      <c r="DB145" s="350"/>
      <c r="DC145" s="333">
        <f>DC53</f>
        <v>0</v>
      </c>
      <c r="DD145" s="624"/>
      <c r="DG145" s="349" t="s">
        <v>168</v>
      </c>
      <c r="DH145" s="350"/>
      <c r="DI145" s="350"/>
      <c r="DJ145" s="350"/>
      <c r="DK145" s="350"/>
      <c r="DL145" s="333">
        <f>DL53</f>
        <v>0</v>
      </c>
      <c r="DM145" s="624"/>
      <c r="DP145" s="349" t="s">
        <v>168</v>
      </c>
      <c r="DQ145" s="350"/>
      <c r="DR145" s="350"/>
      <c r="DS145" s="350"/>
      <c r="DT145" s="350"/>
      <c r="DU145" s="333">
        <f>DU53</f>
        <v>0</v>
      </c>
      <c r="DV145" s="624"/>
      <c r="DY145" s="349" t="s">
        <v>168</v>
      </c>
      <c r="DZ145" s="350"/>
      <c r="EA145" s="350"/>
      <c r="EB145" s="350"/>
      <c r="EC145" s="350"/>
      <c r="ED145" s="333">
        <f>ED53</f>
        <v>0</v>
      </c>
      <c r="EE145" s="624"/>
    </row>
    <row r="146" spans="1:135" x14ac:dyDescent="0.35">
      <c r="A146" s="156"/>
      <c r="B146" s="179" t="s">
        <v>210</v>
      </c>
      <c r="C146" s="574" t="s">
        <v>211</v>
      </c>
      <c r="D146" s="575"/>
      <c r="E146" s="575"/>
      <c r="F146" s="575"/>
      <c r="G146" s="575"/>
      <c r="H146" s="575"/>
      <c r="I146" s="575"/>
      <c r="J146" s="576"/>
      <c r="K146" s="172">
        <f>K80+K107</f>
        <v>0</v>
      </c>
      <c r="L146" s="178"/>
      <c r="M146" s="56"/>
      <c r="Z146" s="258">
        <f t="shared" si="160"/>
        <v>0</v>
      </c>
      <c r="AA146" s="327">
        <f t="shared" si="159"/>
        <v>0</v>
      </c>
      <c r="AB146" s="327">
        <f t="shared" si="161"/>
        <v>0</v>
      </c>
      <c r="AD146" s="349" t="s">
        <v>211</v>
      </c>
      <c r="AE146" s="350"/>
      <c r="AF146" s="350"/>
      <c r="AG146" s="350"/>
      <c r="AH146" s="350"/>
      <c r="AI146" s="333">
        <f>AI80+AI107</f>
        <v>0</v>
      </c>
      <c r="AJ146" s="624"/>
      <c r="AM146" s="349" t="s">
        <v>211</v>
      </c>
      <c r="AN146" s="350"/>
      <c r="AO146" s="350"/>
      <c r="AP146" s="350"/>
      <c r="AQ146" s="350"/>
      <c r="AR146" s="333">
        <f>AR80+AR107</f>
        <v>0</v>
      </c>
      <c r="AS146" s="624"/>
      <c r="AV146" s="349" t="s">
        <v>211</v>
      </c>
      <c r="AW146" s="350"/>
      <c r="AX146" s="350"/>
      <c r="AY146" s="350"/>
      <c r="AZ146" s="350"/>
      <c r="BA146" s="333">
        <f>BA80+BA107</f>
        <v>0</v>
      </c>
      <c r="BB146" s="624"/>
      <c r="BE146" s="349" t="s">
        <v>211</v>
      </c>
      <c r="BF146" s="350"/>
      <c r="BG146" s="350"/>
      <c r="BH146" s="350"/>
      <c r="BI146" s="350"/>
      <c r="BJ146" s="333">
        <f>BJ80+BJ107</f>
        <v>0</v>
      </c>
      <c r="BK146" s="624"/>
      <c r="BN146" s="349" t="s">
        <v>211</v>
      </c>
      <c r="BO146" s="350"/>
      <c r="BP146" s="350"/>
      <c r="BQ146" s="350"/>
      <c r="BR146" s="350"/>
      <c r="BS146" s="333">
        <f>BS80+BS107</f>
        <v>0</v>
      </c>
      <c r="BT146" s="624"/>
      <c r="BW146" s="349" t="s">
        <v>211</v>
      </c>
      <c r="BX146" s="350"/>
      <c r="BY146" s="350"/>
      <c r="BZ146" s="350"/>
      <c r="CA146" s="350"/>
      <c r="CB146" s="333">
        <f>CB80+CB107</f>
        <v>0</v>
      </c>
      <c r="CC146" s="624"/>
      <c r="CF146" s="349" t="s">
        <v>211</v>
      </c>
      <c r="CG146" s="350"/>
      <c r="CH146" s="350"/>
      <c r="CI146" s="350"/>
      <c r="CJ146" s="350"/>
      <c r="CK146" s="333">
        <f>CK80+CK107</f>
        <v>0</v>
      </c>
      <c r="CL146" s="624"/>
      <c r="CO146" s="349" t="s">
        <v>211</v>
      </c>
      <c r="CP146" s="350"/>
      <c r="CQ146" s="350"/>
      <c r="CR146" s="350"/>
      <c r="CS146" s="350"/>
      <c r="CT146" s="333">
        <f>CT80+CT107</f>
        <v>0</v>
      </c>
      <c r="CU146" s="624"/>
      <c r="CX146" s="349" t="s">
        <v>211</v>
      </c>
      <c r="CY146" s="350"/>
      <c r="CZ146" s="350"/>
      <c r="DA146" s="350"/>
      <c r="DB146" s="350"/>
      <c r="DC146" s="333">
        <f>DC80+DC107</f>
        <v>0</v>
      </c>
      <c r="DD146" s="624"/>
      <c r="DG146" s="349" t="s">
        <v>211</v>
      </c>
      <c r="DH146" s="350"/>
      <c r="DI146" s="350"/>
      <c r="DJ146" s="350"/>
      <c r="DK146" s="350"/>
      <c r="DL146" s="333">
        <f>DL80+DL107</f>
        <v>0</v>
      </c>
      <c r="DM146" s="624"/>
      <c r="DP146" s="349" t="s">
        <v>211</v>
      </c>
      <c r="DQ146" s="350"/>
      <c r="DR146" s="350"/>
      <c r="DS146" s="350"/>
      <c r="DT146" s="350"/>
      <c r="DU146" s="333">
        <f>DU80+DU107</f>
        <v>0</v>
      </c>
      <c r="DV146" s="624"/>
      <c r="DY146" s="349" t="s">
        <v>211</v>
      </c>
      <c r="DZ146" s="350"/>
      <c r="EA146" s="350"/>
      <c r="EB146" s="350"/>
      <c r="EC146" s="350"/>
      <c r="ED146" s="333">
        <f>ED80+ED107</f>
        <v>0</v>
      </c>
      <c r="EE146" s="624"/>
    </row>
    <row r="147" spans="1:135" x14ac:dyDescent="0.35">
      <c r="A147" s="156"/>
      <c r="B147" s="179" t="s">
        <v>180</v>
      </c>
      <c r="C147" s="574" t="s">
        <v>181</v>
      </c>
      <c r="D147" s="575"/>
      <c r="E147" s="575"/>
      <c r="F147" s="575"/>
      <c r="G147" s="575"/>
      <c r="H147" s="575"/>
      <c r="I147" s="575"/>
      <c r="J147" s="576"/>
      <c r="K147" s="172">
        <f>K138+K133+K127+K119</f>
        <v>0</v>
      </c>
      <c r="L147" s="178"/>
      <c r="M147" s="56"/>
      <c r="Z147" s="258">
        <f t="shared" si="160"/>
        <v>0</v>
      </c>
      <c r="AA147" s="327">
        <f t="shared" si="159"/>
        <v>0</v>
      </c>
      <c r="AB147" s="327">
        <f t="shared" si="161"/>
        <v>0</v>
      </c>
      <c r="AD147" s="349" t="s">
        <v>181</v>
      </c>
      <c r="AE147" s="350"/>
      <c r="AF147" s="350"/>
      <c r="AG147" s="350"/>
      <c r="AH147" s="350"/>
      <c r="AI147" s="333">
        <f>AI119+AI127+AI133+AI138</f>
        <v>0</v>
      </c>
      <c r="AJ147" s="624"/>
      <c r="AM147" s="349" t="s">
        <v>181</v>
      </c>
      <c r="AN147" s="350"/>
      <c r="AO147" s="350"/>
      <c r="AP147" s="350"/>
      <c r="AQ147" s="350"/>
      <c r="AR147" s="333">
        <f>AR119+AR127+AR133+AR138</f>
        <v>0</v>
      </c>
      <c r="AS147" s="624"/>
      <c r="AV147" s="349" t="s">
        <v>181</v>
      </c>
      <c r="AW147" s="350"/>
      <c r="AX147" s="350"/>
      <c r="AY147" s="350"/>
      <c r="AZ147" s="350"/>
      <c r="BA147" s="333">
        <f>BA119+BA127+BA133+BA138</f>
        <v>0</v>
      </c>
      <c r="BB147" s="624"/>
      <c r="BE147" s="349" t="s">
        <v>181</v>
      </c>
      <c r="BF147" s="350"/>
      <c r="BG147" s="350"/>
      <c r="BH147" s="350"/>
      <c r="BI147" s="350"/>
      <c r="BJ147" s="333">
        <f>BJ119+BJ127+BJ133+BJ138</f>
        <v>0</v>
      </c>
      <c r="BK147" s="624"/>
      <c r="BN147" s="349" t="s">
        <v>181</v>
      </c>
      <c r="BO147" s="350"/>
      <c r="BP147" s="350"/>
      <c r="BQ147" s="350"/>
      <c r="BR147" s="350"/>
      <c r="BS147" s="333">
        <f>BS119+BS127+BS133+BS138</f>
        <v>0</v>
      </c>
      <c r="BT147" s="624"/>
      <c r="BW147" s="349" t="s">
        <v>181</v>
      </c>
      <c r="BX147" s="350"/>
      <c r="BY147" s="350"/>
      <c r="BZ147" s="350"/>
      <c r="CA147" s="350"/>
      <c r="CB147" s="333">
        <f>CB119+CB127+CB133+CB138</f>
        <v>0</v>
      </c>
      <c r="CC147" s="624"/>
      <c r="CF147" s="349" t="s">
        <v>181</v>
      </c>
      <c r="CG147" s="350"/>
      <c r="CH147" s="350"/>
      <c r="CI147" s="350"/>
      <c r="CJ147" s="350"/>
      <c r="CK147" s="333">
        <f>CK119+CK127+CK133+CK138</f>
        <v>0</v>
      </c>
      <c r="CL147" s="624"/>
      <c r="CO147" s="349" t="s">
        <v>181</v>
      </c>
      <c r="CP147" s="350"/>
      <c r="CQ147" s="350"/>
      <c r="CR147" s="350"/>
      <c r="CS147" s="350"/>
      <c r="CT147" s="333">
        <f>CT119+CT127+CT133+CT138</f>
        <v>0</v>
      </c>
      <c r="CU147" s="624"/>
      <c r="CX147" s="349" t="s">
        <v>181</v>
      </c>
      <c r="CY147" s="350"/>
      <c r="CZ147" s="350"/>
      <c r="DA147" s="350"/>
      <c r="DB147" s="350"/>
      <c r="DC147" s="333">
        <f>DC119+DC127+DC133+DC138</f>
        <v>0</v>
      </c>
      <c r="DD147" s="624"/>
      <c r="DG147" s="349" t="s">
        <v>181</v>
      </c>
      <c r="DH147" s="350"/>
      <c r="DI147" s="350"/>
      <c r="DJ147" s="350"/>
      <c r="DK147" s="350"/>
      <c r="DL147" s="333">
        <f>DL119+DL127+DL133+DL138</f>
        <v>0</v>
      </c>
      <c r="DM147" s="624"/>
      <c r="DP147" s="349" t="s">
        <v>181</v>
      </c>
      <c r="DQ147" s="350"/>
      <c r="DR147" s="350"/>
      <c r="DS147" s="350"/>
      <c r="DT147" s="350"/>
      <c r="DU147" s="333">
        <f>DU119+DU127+DU133+DU138</f>
        <v>0</v>
      </c>
      <c r="DV147" s="624"/>
      <c r="DY147" s="349" t="s">
        <v>181</v>
      </c>
      <c r="DZ147" s="350"/>
      <c r="EA147" s="350"/>
      <c r="EB147" s="350"/>
      <c r="EC147" s="350"/>
      <c r="ED147" s="333">
        <f>ED119+ED127+ED133+ED138</f>
        <v>0</v>
      </c>
      <c r="EE147" s="624"/>
    </row>
    <row r="148" spans="1:135" hidden="1" x14ac:dyDescent="0.35">
      <c r="A148" s="156"/>
      <c r="B148" s="179"/>
      <c r="C148" s="574"/>
      <c r="D148" s="575"/>
      <c r="E148" s="575"/>
      <c r="F148" s="575"/>
      <c r="G148" s="575"/>
      <c r="H148" s="575"/>
      <c r="I148" s="575"/>
      <c r="J148" s="576"/>
      <c r="K148" s="180"/>
      <c r="L148" s="178"/>
      <c r="M148" s="56"/>
      <c r="Z148" s="351"/>
      <c r="AA148" s="351"/>
      <c r="AB148" s="351"/>
      <c r="AD148" s="352"/>
      <c r="AE148" s="350"/>
      <c r="AF148" s="350"/>
      <c r="AG148" s="350"/>
      <c r="AH148" s="350"/>
      <c r="AI148" s="333"/>
      <c r="AJ148" s="624"/>
      <c r="AM148" s="352"/>
      <c r="AN148" s="350"/>
      <c r="AO148" s="350"/>
      <c r="AP148" s="350"/>
      <c r="AQ148" s="350"/>
      <c r="AR148" s="333"/>
      <c r="AS148" s="624"/>
      <c r="AV148" s="352"/>
      <c r="AW148" s="350"/>
      <c r="AX148" s="350"/>
      <c r="AY148" s="350"/>
      <c r="AZ148" s="350"/>
      <c r="BA148" s="333"/>
      <c r="BB148" s="624"/>
      <c r="BE148" s="352"/>
      <c r="BF148" s="350"/>
      <c r="BG148" s="350"/>
      <c r="BH148" s="350"/>
      <c r="BI148" s="350"/>
      <c r="BJ148" s="333"/>
      <c r="BK148" s="624"/>
      <c r="BN148" s="352"/>
      <c r="BO148" s="350"/>
      <c r="BP148" s="350"/>
      <c r="BQ148" s="350"/>
      <c r="BR148" s="350"/>
      <c r="BS148" s="333"/>
      <c r="BT148" s="624"/>
      <c r="BW148" s="352"/>
      <c r="BX148" s="350"/>
      <c r="BY148" s="350"/>
      <c r="BZ148" s="350"/>
      <c r="CA148" s="350"/>
      <c r="CB148" s="333"/>
      <c r="CC148" s="624"/>
      <c r="CF148" s="352"/>
      <c r="CG148" s="350"/>
      <c r="CH148" s="350"/>
      <c r="CI148" s="350"/>
      <c r="CJ148" s="350"/>
      <c r="CK148" s="333"/>
      <c r="CL148" s="624"/>
      <c r="CO148" s="352"/>
      <c r="CP148" s="350"/>
      <c r="CQ148" s="350"/>
      <c r="CR148" s="350"/>
      <c r="CS148" s="350"/>
      <c r="CT148" s="333"/>
      <c r="CU148" s="624"/>
      <c r="CX148" s="352"/>
      <c r="CY148" s="350"/>
      <c r="CZ148" s="350"/>
      <c r="DA148" s="350"/>
      <c r="DB148" s="350"/>
      <c r="DC148" s="333"/>
      <c r="DD148" s="624"/>
      <c r="DG148" s="352"/>
      <c r="DH148" s="350"/>
      <c r="DI148" s="350"/>
      <c r="DJ148" s="350"/>
      <c r="DK148" s="350"/>
      <c r="DL148" s="333"/>
      <c r="DM148" s="624"/>
      <c r="DP148" s="352"/>
      <c r="DQ148" s="350"/>
      <c r="DR148" s="350"/>
      <c r="DS148" s="350"/>
      <c r="DT148" s="350"/>
      <c r="DU148" s="333"/>
      <c r="DV148" s="624"/>
      <c r="DY148" s="352"/>
      <c r="DZ148" s="350"/>
      <c r="EA148" s="350"/>
      <c r="EB148" s="350"/>
      <c r="EC148" s="350"/>
      <c r="ED148" s="333"/>
      <c r="EE148" s="624"/>
    </row>
    <row r="149" spans="1:135" hidden="1" x14ac:dyDescent="0.35">
      <c r="A149" s="156"/>
      <c r="B149" s="179"/>
      <c r="C149" s="574"/>
      <c r="D149" s="575"/>
      <c r="E149" s="575"/>
      <c r="F149" s="575"/>
      <c r="G149" s="575"/>
      <c r="H149" s="575"/>
      <c r="I149" s="575"/>
      <c r="J149" s="576"/>
      <c r="K149" s="180"/>
      <c r="L149" s="178"/>
      <c r="M149" s="56"/>
      <c r="Z149" s="353"/>
      <c r="AA149" s="353"/>
      <c r="AB149" s="353"/>
      <c r="AD149" s="354"/>
      <c r="AE149" s="355"/>
      <c r="AF149" s="355"/>
      <c r="AG149" s="355"/>
      <c r="AH149" s="355"/>
      <c r="AI149" s="333"/>
      <c r="AJ149" s="624"/>
      <c r="AM149" s="354"/>
      <c r="AN149" s="355"/>
      <c r="AO149" s="355"/>
      <c r="AP149" s="355"/>
      <c r="AQ149" s="355"/>
      <c r="AR149" s="333"/>
      <c r="AS149" s="624"/>
      <c r="AV149" s="354"/>
      <c r="AW149" s="355"/>
      <c r="AX149" s="355"/>
      <c r="AY149" s="355"/>
      <c r="AZ149" s="355"/>
      <c r="BA149" s="333"/>
      <c r="BB149" s="624"/>
      <c r="BE149" s="354"/>
      <c r="BF149" s="355"/>
      <c r="BG149" s="355"/>
      <c r="BH149" s="355"/>
      <c r="BI149" s="355"/>
      <c r="BJ149" s="333"/>
      <c r="BK149" s="624"/>
      <c r="BN149" s="354"/>
      <c r="BO149" s="355"/>
      <c r="BP149" s="355"/>
      <c r="BQ149" s="355"/>
      <c r="BR149" s="355"/>
      <c r="BS149" s="333"/>
      <c r="BT149" s="624"/>
      <c r="BW149" s="354"/>
      <c r="BX149" s="355"/>
      <c r="BY149" s="355"/>
      <c r="BZ149" s="355"/>
      <c r="CA149" s="355"/>
      <c r="CB149" s="333"/>
      <c r="CC149" s="624"/>
      <c r="CF149" s="354"/>
      <c r="CG149" s="355"/>
      <c r="CH149" s="355"/>
      <c r="CI149" s="355"/>
      <c r="CJ149" s="355"/>
      <c r="CK149" s="333"/>
      <c r="CL149" s="624"/>
      <c r="CO149" s="354"/>
      <c r="CP149" s="355"/>
      <c r="CQ149" s="355"/>
      <c r="CR149" s="355"/>
      <c r="CS149" s="355"/>
      <c r="CT149" s="333"/>
      <c r="CU149" s="624"/>
      <c r="CX149" s="354"/>
      <c r="CY149" s="355"/>
      <c r="CZ149" s="355"/>
      <c r="DA149" s="355"/>
      <c r="DB149" s="355"/>
      <c r="DC149" s="333"/>
      <c r="DD149" s="624"/>
      <c r="DG149" s="354"/>
      <c r="DH149" s="355"/>
      <c r="DI149" s="355"/>
      <c r="DJ149" s="355"/>
      <c r="DK149" s="355"/>
      <c r="DL149" s="333"/>
      <c r="DM149" s="624"/>
      <c r="DP149" s="354"/>
      <c r="DQ149" s="355"/>
      <c r="DR149" s="355"/>
      <c r="DS149" s="355"/>
      <c r="DT149" s="355"/>
      <c r="DU149" s="333"/>
      <c r="DV149" s="624"/>
      <c r="DY149" s="354"/>
      <c r="DZ149" s="355"/>
      <c r="EA149" s="355"/>
      <c r="EB149" s="355"/>
      <c r="EC149" s="355"/>
      <c r="ED149" s="333"/>
      <c r="EE149" s="624"/>
    </row>
    <row r="150" spans="1:135" x14ac:dyDescent="0.35">
      <c r="A150" s="156"/>
      <c r="B150" s="181"/>
      <c r="C150" s="182" t="s">
        <v>212</v>
      </c>
      <c r="D150" s="182"/>
      <c r="E150" s="182"/>
      <c r="F150" s="182"/>
      <c r="G150" s="182"/>
      <c r="H150" s="182"/>
      <c r="I150" s="182"/>
      <c r="J150" s="183"/>
      <c r="K150" s="184">
        <f>SUM(K144:K149)</f>
        <v>0</v>
      </c>
      <c r="L150" s="178"/>
      <c r="M150" s="56"/>
      <c r="Z150" s="356">
        <f>K150</f>
        <v>0</v>
      </c>
      <c r="AA150" s="356">
        <f t="shared" ref="AA150:AA153" si="162">AI150+AR150+BA150+BJ150+BS150+CB150+CK150+CT150+DC150+DL150+DU150+ED150</f>
        <v>0</v>
      </c>
      <c r="AB150" s="357">
        <f>Z150-AA150</f>
        <v>0</v>
      </c>
      <c r="AD150" s="358" t="s">
        <v>212</v>
      </c>
      <c r="AE150" s="359"/>
      <c r="AF150" s="359"/>
      <c r="AG150" s="359"/>
      <c r="AH150" s="359"/>
      <c r="AI150" s="360">
        <f>SUM(AI144:AI149)</f>
        <v>0</v>
      </c>
      <c r="AJ150" s="624"/>
      <c r="AM150" s="358" t="s">
        <v>212</v>
      </c>
      <c r="AN150" s="359"/>
      <c r="AO150" s="359"/>
      <c r="AP150" s="359"/>
      <c r="AQ150" s="359"/>
      <c r="AR150" s="360">
        <f>SUM(AR144:AR149)</f>
        <v>0</v>
      </c>
      <c r="AS150" s="624"/>
      <c r="AV150" s="358" t="s">
        <v>212</v>
      </c>
      <c r="AW150" s="359"/>
      <c r="AX150" s="359"/>
      <c r="AY150" s="359"/>
      <c r="AZ150" s="359"/>
      <c r="BA150" s="360">
        <f>SUM(BA144:BA149)</f>
        <v>0</v>
      </c>
      <c r="BB150" s="624"/>
      <c r="BE150" s="358" t="s">
        <v>212</v>
      </c>
      <c r="BF150" s="359"/>
      <c r="BG150" s="359"/>
      <c r="BH150" s="359"/>
      <c r="BI150" s="359"/>
      <c r="BJ150" s="360">
        <f>SUM(BJ144:BJ149)</f>
        <v>0</v>
      </c>
      <c r="BK150" s="624"/>
      <c r="BN150" s="358" t="s">
        <v>212</v>
      </c>
      <c r="BO150" s="359"/>
      <c r="BP150" s="359"/>
      <c r="BQ150" s="359"/>
      <c r="BR150" s="359"/>
      <c r="BS150" s="360">
        <f>SUM(BS144:BS149)</f>
        <v>0</v>
      </c>
      <c r="BT150" s="624"/>
      <c r="BW150" s="358" t="s">
        <v>212</v>
      </c>
      <c r="BX150" s="359"/>
      <c r="BY150" s="359"/>
      <c r="BZ150" s="359"/>
      <c r="CA150" s="359"/>
      <c r="CB150" s="360">
        <f>SUM(CB144:CB149)</f>
        <v>0</v>
      </c>
      <c r="CC150" s="624"/>
      <c r="CF150" s="358" t="s">
        <v>212</v>
      </c>
      <c r="CG150" s="359"/>
      <c r="CH150" s="359"/>
      <c r="CI150" s="359"/>
      <c r="CJ150" s="359"/>
      <c r="CK150" s="360">
        <f>SUM(CK144:CK149)</f>
        <v>0</v>
      </c>
      <c r="CL150" s="624"/>
      <c r="CO150" s="358" t="s">
        <v>212</v>
      </c>
      <c r="CP150" s="359"/>
      <c r="CQ150" s="359"/>
      <c r="CR150" s="359"/>
      <c r="CS150" s="359"/>
      <c r="CT150" s="360">
        <f>SUM(CT144:CT149)</f>
        <v>0</v>
      </c>
      <c r="CU150" s="624"/>
      <c r="CX150" s="358" t="s">
        <v>212</v>
      </c>
      <c r="CY150" s="359"/>
      <c r="CZ150" s="359"/>
      <c r="DA150" s="359"/>
      <c r="DB150" s="359"/>
      <c r="DC150" s="360">
        <f>SUM(DC144:DC149)</f>
        <v>0</v>
      </c>
      <c r="DD150" s="624"/>
      <c r="DG150" s="358" t="s">
        <v>212</v>
      </c>
      <c r="DH150" s="359"/>
      <c r="DI150" s="359"/>
      <c r="DJ150" s="359"/>
      <c r="DK150" s="359"/>
      <c r="DL150" s="360">
        <f>SUM(DL144:DL149)</f>
        <v>0</v>
      </c>
      <c r="DM150" s="624"/>
      <c r="DP150" s="358" t="s">
        <v>212</v>
      </c>
      <c r="DQ150" s="359"/>
      <c r="DR150" s="359"/>
      <c r="DS150" s="359"/>
      <c r="DT150" s="359"/>
      <c r="DU150" s="360">
        <f>SUM(DU144:DU149)</f>
        <v>0</v>
      </c>
      <c r="DV150" s="624"/>
      <c r="DY150" s="358" t="s">
        <v>212</v>
      </c>
      <c r="DZ150" s="359"/>
      <c r="EA150" s="359"/>
      <c r="EB150" s="359"/>
      <c r="EC150" s="359"/>
      <c r="ED150" s="360">
        <f>SUM(ED144:ED149)</f>
        <v>0</v>
      </c>
      <c r="EE150" s="624"/>
    </row>
    <row r="151" spans="1:135" hidden="1" x14ac:dyDescent="0.35">
      <c r="A151" s="156"/>
      <c r="B151" s="185"/>
      <c r="C151" s="186" t="s">
        <v>213</v>
      </c>
      <c r="D151" s="186"/>
      <c r="E151" s="186"/>
      <c r="F151" s="186"/>
      <c r="G151" s="186"/>
      <c r="H151" s="186"/>
      <c r="I151" s="186"/>
      <c r="J151" s="187"/>
      <c r="K151" s="188">
        <f>K150-K53</f>
        <v>0</v>
      </c>
      <c r="L151" s="178"/>
      <c r="M151" s="56"/>
      <c r="Z151" s="361">
        <f>K151</f>
        <v>0</v>
      </c>
      <c r="AA151" s="361">
        <f t="shared" si="162"/>
        <v>0</v>
      </c>
      <c r="AB151" s="362">
        <f>Z151-AA151</f>
        <v>0</v>
      </c>
      <c r="AD151" s="363" t="s">
        <v>213</v>
      </c>
      <c r="AE151" s="364"/>
      <c r="AF151" s="364"/>
      <c r="AG151" s="364"/>
      <c r="AH151" s="364"/>
      <c r="AI151" s="365">
        <f>AI150-AI145</f>
        <v>0</v>
      </c>
      <c r="AJ151" s="624"/>
      <c r="AM151" s="363" t="s">
        <v>213</v>
      </c>
      <c r="AN151" s="364"/>
      <c r="AO151" s="364"/>
      <c r="AP151" s="364"/>
      <c r="AQ151" s="364"/>
      <c r="AR151" s="365">
        <f>AR150-AR145</f>
        <v>0</v>
      </c>
      <c r="AS151" s="624"/>
      <c r="AV151" s="363" t="s">
        <v>213</v>
      </c>
      <c r="AW151" s="364"/>
      <c r="AX151" s="364"/>
      <c r="AY151" s="364"/>
      <c r="AZ151" s="364"/>
      <c r="BA151" s="365">
        <f>BA150-BA145</f>
        <v>0</v>
      </c>
      <c r="BB151" s="624"/>
      <c r="BE151" s="363" t="s">
        <v>213</v>
      </c>
      <c r="BF151" s="364"/>
      <c r="BG151" s="364"/>
      <c r="BH151" s="364"/>
      <c r="BI151" s="364"/>
      <c r="BJ151" s="365">
        <f>BJ150-BJ145</f>
        <v>0</v>
      </c>
      <c r="BK151" s="624"/>
      <c r="BN151" s="363" t="s">
        <v>213</v>
      </c>
      <c r="BO151" s="364"/>
      <c r="BP151" s="364"/>
      <c r="BQ151" s="364"/>
      <c r="BR151" s="364"/>
      <c r="BS151" s="365">
        <f>BS150-BS145</f>
        <v>0</v>
      </c>
      <c r="BT151" s="624"/>
      <c r="BW151" s="363" t="s">
        <v>213</v>
      </c>
      <c r="BX151" s="364"/>
      <c r="BY151" s="364"/>
      <c r="BZ151" s="364"/>
      <c r="CA151" s="364"/>
      <c r="CB151" s="365">
        <f>CB150-CB145</f>
        <v>0</v>
      </c>
      <c r="CC151" s="624"/>
      <c r="CF151" s="363" t="s">
        <v>213</v>
      </c>
      <c r="CG151" s="364"/>
      <c r="CH151" s="364"/>
      <c r="CI151" s="364"/>
      <c r="CJ151" s="364"/>
      <c r="CK151" s="365">
        <f>CK150-CK145</f>
        <v>0</v>
      </c>
      <c r="CL151" s="624"/>
      <c r="CO151" s="363" t="s">
        <v>213</v>
      </c>
      <c r="CP151" s="364"/>
      <c r="CQ151" s="364"/>
      <c r="CR151" s="364"/>
      <c r="CS151" s="364"/>
      <c r="CT151" s="365">
        <f>CT150-CT145</f>
        <v>0</v>
      </c>
      <c r="CU151" s="624"/>
      <c r="CX151" s="363" t="s">
        <v>213</v>
      </c>
      <c r="CY151" s="364"/>
      <c r="CZ151" s="364"/>
      <c r="DA151" s="364"/>
      <c r="DB151" s="364"/>
      <c r="DC151" s="365">
        <f>DC150-DC145</f>
        <v>0</v>
      </c>
      <c r="DD151" s="624"/>
      <c r="DG151" s="363" t="s">
        <v>213</v>
      </c>
      <c r="DH151" s="364"/>
      <c r="DI151" s="364"/>
      <c r="DJ151" s="364"/>
      <c r="DK151" s="364"/>
      <c r="DL151" s="365">
        <f>DL150-DL145</f>
        <v>0</v>
      </c>
      <c r="DM151" s="624"/>
      <c r="DP151" s="363" t="s">
        <v>213</v>
      </c>
      <c r="DQ151" s="364"/>
      <c r="DR151" s="364"/>
      <c r="DS151" s="364"/>
      <c r="DT151" s="364"/>
      <c r="DU151" s="365">
        <f>DU150-DU145</f>
        <v>0</v>
      </c>
      <c r="DV151" s="624"/>
      <c r="DY151" s="363" t="s">
        <v>213</v>
      </c>
      <c r="DZ151" s="364"/>
      <c r="EA151" s="364"/>
      <c r="EB151" s="364"/>
      <c r="EC151" s="364"/>
      <c r="ED151" s="365">
        <f>ED150-ED145</f>
        <v>0</v>
      </c>
      <c r="EE151" s="624"/>
    </row>
    <row r="152" spans="1:135" hidden="1" x14ac:dyDescent="0.35">
      <c r="A152" s="156"/>
      <c r="B152" s="189"/>
      <c r="C152" s="190" t="s">
        <v>214</v>
      </c>
      <c r="D152" s="190"/>
      <c r="E152" s="190"/>
      <c r="F152" s="190"/>
      <c r="G152" s="190"/>
      <c r="H152" s="190"/>
      <c r="I152" s="191">
        <v>0</v>
      </c>
      <c r="J152" s="191"/>
      <c r="K152" s="192">
        <f>I152</f>
        <v>0</v>
      </c>
      <c r="L152" s="178"/>
      <c r="M152" s="56"/>
      <c r="Z152" s="366"/>
      <c r="AA152" s="366"/>
      <c r="AB152" s="367"/>
      <c r="AD152" s="368" t="s">
        <v>214</v>
      </c>
      <c r="AE152" s="369"/>
      <c r="AF152" s="369"/>
      <c r="AG152" s="369"/>
      <c r="AH152" s="369"/>
      <c r="AI152" s="370">
        <f>K152</f>
        <v>0</v>
      </c>
      <c r="AJ152" s="624"/>
      <c r="AM152" s="368" t="s">
        <v>214</v>
      </c>
      <c r="AN152" s="369"/>
      <c r="AO152" s="369"/>
      <c r="AP152" s="369"/>
      <c r="AQ152" s="369"/>
      <c r="AR152" s="370">
        <f>K152</f>
        <v>0</v>
      </c>
      <c r="AS152" s="624"/>
      <c r="AV152" s="368" t="s">
        <v>214</v>
      </c>
      <c r="AW152" s="369"/>
      <c r="AX152" s="369"/>
      <c r="AY152" s="369"/>
      <c r="AZ152" s="369"/>
      <c r="BA152" s="370">
        <f>K152</f>
        <v>0</v>
      </c>
      <c r="BB152" s="624"/>
      <c r="BE152" s="368" t="s">
        <v>214</v>
      </c>
      <c r="BF152" s="369"/>
      <c r="BG152" s="369"/>
      <c r="BH152" s="369"/>
      <c r="BI152" s="369"/>
      <c r="BJ152" s="370">
        <f>K152</f>
        <v>0</v>
      </c>
      <c r="BK152" s="624"/>
      <c r="BN152" s="368" t="s">
        <v>214</v>
      </c>
      <c r="BO152" s="369"/>
      <c r="BP152" s="369"/>
      <c r="BQ152" s="369"/>
      <c r="BR152" s="369"/>
      <c r="BS152" s="370">
        <f>K152</f>
        <v>0</v>
      </c>
      <c r="BT152" s="624"/>
      <c r="BW152" s="368" t="s">
        <v>214</v>
      </c>
      <c r="BX152" s="369"/>
      <c r="BY152" s="369"/>
      <c r="BZ152" s="369"/>
      <c r="CA152" s="369"/>
      <c r="CB152" s="370">
        <f>K152</f>
        <v>0</v>
      </c>
      <c r="CC152" s="624"/>
      <c r="CF152" s="368" t="s">
        <v>214</v>
      </c>
      <c r="CG152" s="369"/>
      <c r="CH152" s="369"/>
      <c r="CI152" s="369"/>
      <c r="CJ152" s="369"/>
      <c r="CK152" s="370">
        <f>K152</f>
        <v>0</v>
      </c>
      <c r="CL152" s="624"/>
      <c r="CO152" s="368" t="s">
        <v>214</v>
      </c>
      <c r="CP152" s="369"/>
      <c r="CQ152" s="369"/>
      <c r="CR152" s="369"/>
      <c r="CS152" s="369"/>
      <c r="CT152" s="370">
        <f>K152</f>
        <v>0</v>
      </c>
      <c r="CU152" s="624"/>
      <c r="CX152" s="368" t="s">
        <v>214</v>
      </c>
      <c r="CY152" s="369"/>
      <c r="CZ152" s="369"/>
      <c r="DA152" s="369"/>
      <c r="DB152" s="369"/>
      <c r="DC152" s="370">
        <f>K152</f>
        <v>0</v>
      </c>
      <c r="DD152" s="624"/>
      <c r="DG152" s="368" t="s">
        <v>214</v>
      </c>
      <c r="DH152" s="369"/>
      <c r="DI152" s="369"/>
      <c r="DJ152" s="369"/>
      <c r="DK152" s="369"/>
      <c r="DL152" s="370">
        <f>K152</f>
        <v>0</v>
      </c>
      <c r="DM152" s="624"/>
      <c r="DP152" s="368" t="s">
        <v>214</v>
      </c>
      <c r="DQ152" s="369"/>
      <c r="DR152" s="369"/>
      <c r="DS152" s="369"/>
      <c r="DT152" s="369"/>
      <c r="DU152" s="370">
        <f>K152</f>
        <v>0</v>
      </c>
      <c r="DV152" s="624"/>
      <c r="DY152" s="368" t="s">
        <v>214</v>
      </c>
      <c r="DZ152" s="369"/>
      <c r="EA152" s="369"/>
      <c r="EB152" s="369"/>
      <c r="EC152" s="369"/>
      <c r="ED152" s="370">
        <f>K152</f>
        <v>0</v>
      </c>
      <c r="EE152" s="624"/>
    </row>
    <row r="153" spans="1:135" hidden="1" x14ac:dyDescent="0.35">
      <c r="A153" s="156"/>
      <c r="B153" s="193"/>
      <c r="C153" s="194" t="s">
        <v>215</v>
      </c>
      <c r="D153" s="194"/>
      <c r="E153" s="194"/>
      <c r="F153" s="194"/>
      <c r="G153" s="194"/>
      <c r="H153" s="194"/>
      <c r="I153" s="194"/>
      <c r="J153" s="195"/>
      <c r="K153" s="196">
        <f>I152*K151</f>
        <v>0</v>
      </c>
      <c r="L153" s="178"/>
      <c r="M153" s="56"/>
      <c r="Z153" s="371">
        <f>K153</f>
        <v>0</v>
      </c>
      <c r="AA153" s="371">
        <f t="shared" si="162"/>
        <v>0</v>
      </c>
      <c r="AB153" s="372">
        <f>Z153-AA153</f>
        <v>0</v>
      </c>
      <c r="AD153" s="373" t="s">
        <v>215</v>
      </c>
      <c r="AE153" s="374"/>
      <c r="AF153" s="374"/>
      <c r="AG153" s="374"/>
      <c r="AH153" s="374"/>
      <c r="AI153" s="375">
        <f>AI151*AI152</f>
        <v>0</v>
      </c>
      <c r="AJ153" s="624"/>
      <c r="AM153" s="373" t="s">
        <v>215</v>
      </c>
      <c r="AN153" s="374"/>
      <c r="AO153" s="374"/>
      <c r="AP153" s="374"/>
      <c r="AQ153" s="374"/>
      <c r="AR153" s="375">
        <f>AR151*AR152</f>
        <v>0</v>
      </c>
      <c r="AS153" s="624"/>
      <c r="AV153" s="373" t="s">
        <v>215</v>
      </c>
      <c r="AW153" s="374"/>
      <c r="AX153" s="374"/>
      <c r="AY153" s="374"/>
      <c r="AZ153" s="374"/>
      <c r="BA153" s="375">
        <f>BA151*BA152</f>
        <v>0</v>
      </c>
      <c r="BB153" s="624"/>
      <c r="BE153" s="373" t="s">
        <v>215</v>
      </c>
      <c r="BF153" s="374"/>
      <c r="BG153" s="374"/>
      <c r="BH153" s="374"/>
      <c r="BI153" s="374"/>
      <c r="BJ153" s="375">
        <f>BJ151*BJ152</f>
        <v>0</v>
      </c>
      <c r="BK153" s="624"/>
      <c r="BN153" s="373" t="s">
        <v>215</v>
      </c>
      <c r="BO153" s="374"/>
      <c r="BP153" s="374"/>
      <c r="BQ153" s="374"/>
      <c r="BR153" s="374"/>
      <c r="BS153" s="375">
        <f>BS151*BS152</f>
        <v>0</v>
      </c>
      <c r="BT153" s="624"/>
      <c r="BW153" s="373" t="s">
        <v>215</v>
      </c>
      <c r="BX153" s="374"/>
      <c r="BY153" s="374"/>
      <c r="BZ153" s="374"/>
      <c r="CA153" s="374"/>
      <c r="CB153" s="375">
        <f>CB151*CB152</f>
        <v>0</v>
      </c>
      <c r="CC153" s="624"/>
      <c r="CF153" s="373" t="s">
        <v>215</v>
      </c>
      <c r="CG153" s="374"/>
      <c r="CH153" s="374"/>
      <c r="CI153" s="374"/>
      <c r="CJ153" s="374"/>
      <c r="CK153" s="375">
        <f>CK151*CK152</f>
        <v>0</v>
      </c>
      <c r="CL153" s="624"/>
      <c r="CO153" s="373" t="s">
        <v>215</v>
      </c>
      <c r="CP153" s="374"/>
      <c r="CQ153" s="374"/>
      <c r="CR153" s="374"/>
      <c r="CS153" s="374"/>
      <c r="CT153" s="375">
        <f>CT151*CT152</f>
        <v>0</v>
      </c>
      <c r="CU153" s="624"/>
      <c r="CX153" s="373" t="s">
        <v>215</v>
      </c>
      <c r="CY153" s="374"/>
      <c r="CZ153" s="374"/>
      <c r="DA153" s="374"/>
      <c r="DB153" s="374"/>
      <c r="DC153" s="375">
        <f>DC151*DC152</f>
        <v>0</v>
      </c>
      <c r="DD153" s="624"/>
      <c r="DG153" s="373" t="s">
        <v>215</v>
      </c>
      <c r="DH153" s="374"/>
      <c r="DI153" s="374"/>
      <c r="DJ153" s="374"/>
      <c r="DK153" s="374"/>
      <c r="DL153" s="375">
        <f>DL151*DL152</f>
        <v>0</v>
      </c>
      <c r="DM153" s="624"/>
      <c r="DP153" s="373" t="s">
        <v>215</v>
      </c>
      <c r="DQ153" s="374"/>
      <c r="DR153" s="374"/>
      <c r="DS153" s="374"/>
      <c r="DT153" s="374"/>
      <c r="DU153" s="375">
        <f>DU151*DU152</f>
        <v>0</v>
      </c>
      <c r="DV153" s="624"/>
      <c r="DY153" s="373" t="s">
        <v>215</v>
      </c>
      <c r="DZ153" s="374"/>
      <c r="EA153" s="374"/>
      <c r="EB153" s="374"/>
      <c r="EC153" s="374"/>
      <c r="ED153" s="375">
        <f>ED151*ED152</f>
        <v>0</v>
      </c>
      <c r="EE153" s="624"/>
    </row>
    <row r="154" spans="1:135" x14ac:dyDescent="0.35">
      <c r="A154" s="75"/>
      <c r="B154" s="134"/>
      <c r="C154" s="577"/>
      <c r="D154" s="577"/>
      <c r="E154" s="577"/>
      <c r="F154" s="577"/>
      <c r="G154" s="577"/>
      <c r="H154" s="577"/>
      <c r="I154" s="577"/>
      <c r="J154" s="577"/>
      <c r="K154" s="577"/>
      <c r="L154" s="578"/>
      <c r="M154" s="56"/>
      <c r="Z154" s="296"/>
      <c r="AA154" s="296"/>
      <c r="AB154" s="297"/>
      <c r="AD154" s="240"/>
      <c r="AE154" s="241"/>
      <c r="AF154" s="376"/>
      <c r="AG154" s="241"/>
      <c r="AH154" s="244"/>
      <c r="AI154" s="376"/>
      <c r="AJ154" s="246"/>
      <c r="AM154" s="240"/>
      <c r="AN154" s="241"/>
      <c r="AO154" s="376"/>
      <c r="AP154" s="241"/>
      <c r="AQ154" s="244"/>
      <c r="AR154" s="376"/>
      <c r="AS154" s="246"/>
      <c r="AV154" s="240"/>
      <c r="AW154" s="241"/>
      <c r="AX154" s="376"/>
      <c r="AY154" s="241"/>
      <c r="AZ154" s="244"/>
      <c r="BA154" s="376"/>
      <c r="BB154" s="246"/>
      <c r="BE154" s="240"/>
      <c r="BF154" s="241"/>
      <c r="BG154" s="376"/>
      <c r="BH154" s="241"/>
      <c r="BI154" s="244"/>
      <c r="BJ154" s="376"/>
      <c r="BK154" s="246"/>
      <c r="BN154" s="240"/>
      <c r="BO154" s="241"/>
      <c r="BP154" s="376"/>
      <c r="BQ154" s="241"/>
      <c r="BR154" s="244"/>
      <c r="BS154" s="376"/>
      <c r="BT154" s="246"/>
      <c r="BW154" s="240"/>
      <c r="BX154" s="241"/>
      <c r="BY154" s="376"/>
      <c r="BZ154" s="241"/>
      <c r="CA154" s="244"/>
      <c r="CB154" s="376"/>
      <c r="CC154" s="246"/>
      <c r="CF154" s="240"/>
      <c r="CG154" s="241"/>
      <c r="CH154" s="376"/>
      <c r="CI154" s="241"/>
      <c r="CJ154" s="244"/>
      <c r="CK154" s="376"/>
      <c r="CL154" s="246"/>
      <c r="CO154" s="240"/>
      <c r="CP154" s="241"/>
      <c r="CQ154" s="376"/>
      <c r="CR154" s="241"/>
      <c r="CS154" s="244"/>
      <c r="CT154" s="376"/>
      <c r="CU154" s="246"/>
      <c r="CX154" s="240"/>
      <c r="CY154" s="241"/>
      <c r="CZ154" s="376"/>
      <c r="DA154" s="241"/>
      <c r="DB154" s="244"/>
      <c r="DC154" s="376"/>
      <c r="DD154" s="246"/>
      <c r="DG154" s="240"/>
      <c r="DH154" s="241"/>
      <c r="DI154" s="376"/>
      <c r="DJ154" s="241"/>
      <c r="DK154" s="244"/>
      <c r="DL154" s="376"/>
      <c r="DM154" s="246"/>
      <c r="DP154" s="240"/>
      <c r="DQ154" s="241"/>
      <c r="DR154" s="376"/>
      <c r="DS154" s="241"/>
      <c r="DT154" s="244"/>
      <c r="DU154" s="376"/>
      <c r="DV154" s="246"/>
      <c r="DY154" s="240"/>
      <c r="DZ154" s="241"/>
      <c r="EA154" s="376"/>
      <c r="EB154" s="241"/>
      <c r="EC154" s="244"/>
      <c r="ED154" s="376"/>
      <c r="EE154" s="246"/>
    </row>
    <row r="155" spans="1:135" x14ac:dyDescent="0.35">
      <c r="A155" s="63"/>
      <c r="B155" s="63"/>
      <c r="C155" s="63"/>
      <c r="D155" s="63"/>
      <c r="E155" s="63"/>
      <c r="F155" s="63"/>
      <c r="G155" s="63"/>
      <c r="H155" s="63"/>
      <c r="I155" s="63"/>
      <c r="J155" s="63"/>
      <c r="K155" s="63"/>
      <c r="L155" s="63"/>
      <c r="M155" s="56"/>
      <c r="Z155" s="298"/>
      <c r="AA155" s="298"/>
      <c r="AB155" s="210"/>
      <c r="AD155" s="233"/>
      <c r="AE155" s="203"/>
      <c r="AF155" s="210"/>
      <c r="AG155" s="203"/>
      <c r="AH155" s="211"/>
      <c r="AI155" s="210"/>
      <c r="AJ155" s="237"/>
      <c r="AM155" s="233"/>
      <c r="AN155" s="203"/>
      <c r="AO155" s="210"/>
      <c r="AP155" s="203"/>
      <c r="AQ155" s="211"/>
      <c r="AR155" s="210"/>
      <c r="AS155" s="237"/>
      <c r="AV155" s="233"/>
      <c r="AW155" s="203"/>
      <c r="AX155" s="210"/>
      <c r="AY155" s="203"/>
      <c r="AZ155" s="211"/>
      <c r="BA155" s="210"/>
      <c r="BB155" s="237"/>
      <c r="BE155" s="233"/>
      <c r="BF155" s="203"/>
      <c r="BG155" s="210"/>
      <c r="BH155" s="203"/>
      <c r="BI155" s="211"/>
      <c r="BJ155" s="210"/>
      <c r="BK155" s="237"/>
      <c r="BN155" s="233"/>
      <c r="BO155" s="203"/>
      <c r="BP155" s="210"/>
      <c r="BQ155" s="203"/>
      <c r="BR155" s="211"/>
      <c r="BS155" s="210"/>
      <c r="BT155" s="237"/>
      <c r="BW155" s="233"/>
      <c r="BX155" s="203"/>
      <c r="BY155" s="210"/>
      <c r="BZ155" s="203"/>
      <c r="CA155" s="211"/>
      <c r="CB155" s="210"/>
      <c r="CC155" s="237"/>
      <c r="CF155" s="233"/>
      <c r="CG155" s="203"/>
      <c r="CH155" s="210"/>
      <c r="CI155" s="203"/>
      <c r="CJ155" s="211"/>
      <c r="CK155" s="210"/>
      <c r="CL155" s="237"/>
      <c r="CO155" s="233"/>
      <c r="CP155" s="203"/>
      <c r="CQ155" s="210"/>
      <c r="CR155" s="203"/>
      <c r="CS155" s="211"/>
      <c r="CT155" s="210"/>
      <c r="CU155" s="237"/>
      <c r="CX155" s="233"/>
      <c r="CY155" s="203"/>
      <c r="CZ155" s="210"/>
      <c r="DA155" s="203"/>
      <c r="DB155" s="211"/>
      <c r="DC155" s="210"/>
      <c r="DD155" s="237"/>
      <c r="DG155" s="233"/>
      <c r="DH155" s="203"/>
      <c r="DI155" s="210"/>
      <c r="DJ155" s="203"/>
      <c r="DK155" s="211"/>
      <c r="DL155" s="210"/>
      <c r="DM155" s="237"/>
      <c r="DP155" s="233"/>
      <c r="DQ155" s="203"/>
      <c r="DR155" s="210"/>
      <c r="DS155" s="203"/>
      <c r="DT155" s="211"/>
      <c r="DU155" s="210"/>
      <c r="DV155" s="237"/>
      <c r="DY155" s="233"/>
      <c r="DZ155" s="203"/>
      <c r="EA155" s="210"/>
      <c r="EB155" s="203"/>
      <c r="EC155" s="211"/>
      <c r="ED155" s="210"/>
      <c r="EE155" s="237"/>
    </row>
    <row r="156" spans="1:135" ht="15.65" customHeight="1" x14ac:dyDescent="0.35">
      <c r="A156" s="579"/>
      <c r="B156" s="580"/>
      <c r="C156" s="580"/>
      <c r="D156" s="580"/>
      <c r="E156" s="580"/>
      <c r="F156" s="580"/>
      <c r="G156" s="580"/>
      <c r="H156" s="580"/>
      <c r="I156" s="580"/>
      <c r="J156" s="580"/>
      <c r="K156" s="580"/>
      <c r="L156" s="581"/>
      <c r="M156" s="56"/>
      <c r="Z156" s="300"/>
      <c r="AA156" s="300"/>
      <c r="AB156" s="301"/>
      <c r="AD156" s="377"/>
      <c r="AE156" s="342"/>
      <c r="AF156" s="378"/>
      <c r="AG156" s="342"/>
      <c r="AH156" s="345"/>
      <c r="AI156" s="379"/>
      <c r="AJ156" s="246"/>
      <c r="AM156" s="377"/>
      <c r="AN156" s="342"/>
      <c r="AO156" s="378"/>
      <c r="AP156" s="342"/>
      <c r="AQ156" s="345"/>
      <c r="AR156" s="379"/>
      <c r="AS156" s="246"/>
      <c r="AV156" s="377"/>
      <c r="AW156" s="342"/>
      <c r="AX156" s="378"/>
      <c r="AY156" s="342"/>
      <c r="AZ156" s="345"/>
      <c r="BA156" s="379"/>
      <c r="BB156" s="246"/>
      <c r="BE156" s="377"/>
      <c r="BF156" s="342"/>
      <c r="BG156" s="378"/>
      <c r="BH156" s="342"/>
      <c r="BI156" s="345"/>
      <c r="BJ156" s="379"/>
      <c r="BK156" s="246"/>
      <c r="BN156" s="377"/>
      <c r="BO156" s="342"/>
      <c r="BP156" s="378"/>
      <c r="BQ156" s="342"/>
      <c r="BR156" s="345"/>
      <c r="BS156" s="379"/>
      <c r="BT156" s="246"/>
      <c r="BW156" s="377"/>
      <c r="BX156" s="342"/>
      <c r="BY156" s="378"/>
      <c r="BZ156" s="342"/>
      <c r="CA156" s="345"/>
      <c r="CB156" s="379"/>
      <c r="CC156" s="246"/>
      <c r="CF156" s="377"/>
      <c r="CG156" s="342"/>
      <c r="CH156" s="378"/>
      <c r="CI156" s="342"/>
      <c r="CJ156" s="345"/>
      <c r="CK156" s="379"/>
      <c r="CL156" s="246"/>
      <c r="CO156" s="377"/>
      <c r="CP156" s="342"/>
      <c r="CQ156" s="378"/>
      <c r="CR156" s="342"/>
      <c r="CS156" s="345"/>
      <c r="CT156" s="379"/>
      <c r="CU156" s="246"/>
      <c r="CX156" s="377"/>
      <c r="CY156" s="342"/>
      <c r="CZ156" s="378"/>
      <c r="DA156" s="342"/>
      <c r="DB156" s="345"/>
      <c r="DC156" s="379"/>
      <c r="DD156" s="246"/>
      <c r="DG156" s="377"/>
      <c r="DH156" s="342"/>
      <c r="DI156" s="378"/>
      <c r="DJ156" s="342"/>
      <c r="DK156" s="345"/>
      <c r="DL156" s="379"/>
      <c r="DM156" s="246"/>
      <c r="DP156" s="377"/>
      <c r="DQ156" s="342"/>
      <c r="DR156" s="378"/>
      <c r="DS156" s="342"/>
      <c r="DT156" s="345"/>
      <c r="DU156" s="379"/>
      <c r="DV156" s="246"/>
      <c r="DY156" s="377"/>
      <c r="DZ156" s="342"/>
      <c r="EA156" s="378"/>
      <c r="EB156" s="342"/>
      <c r="EC156" s="345"/>
      <c r="ED156" s="379"/>
      <c r="EE156" s="246"/>
    </row>
    <row r="157" spans="1:135" ht="15.5" hidden="1" x14ac:dyDescent="0.35">
      <c r="A157" s="86"/>
      <c r="B157" s="197" t="s">
        <v>216</v>
      </c>
      <c r="C157" s="197"/>
      <c r="D157" s="197"/>
      <c r="E157" s="197"/>
      <c r="F157" s="197"/>
      <c r="G157" s="197"/>
      <c r="H157" s="197"/>
      <c r="I157" s="197"/>
      <c r="J157" s="198"/>
      <c r="K157" s="198">
        <f>K144+K145+K146+K147</f>
        <v>0</v>
      </c>
      <c r="L157" s="199"/>
      <c r="M157" s="56"/>
      <c r="Z157" s="380">
        <f>K157</f>
        <v>0</v>
      </c>
      <c r="AA157" s="380">
        <f t="shared" ref="AA157" si="163">AI157+AR157+BA157+BJ157+BS157+CB157+CK157+CT157+DC157+DL157+DU157+ED157</f>
        <v>0</v>
      </c>
      <c r="AB157" s="381">
        <f>Z157-AA157</f>
        <v>0</v>
      </c>
      <c r="AD157" s="382" t="s">
        <v>216</v>
      </c>
      <c r="AE157" s="383"/>
      <c r="AF157" s="384"/>
      <c r="AG157" s="383"/>
      <c r="AH157" s="385"/>
      <c r="AI157" s="386">
        <f>SUM(AI144:AI147)</f>
        <v>0</v>
      </c>
      <c r="AJ157" s="237"/>
      <c r="AM157" s="382" t="s">
        <v>216</v>
      </c>
      <c r="AN157" s="383"/>
      <c r="AO157" s="384"/>
      <c r="AP157" s="383"/>
      <c r="AQ157" s="385"/>
      <c r="AR157" s="386">
        <f>SUM(AR144:AR147)</f>
        <v>0</v>
      </c>
      <c r="AS157" s="237"/>
      <c r="AV157" s="382" t="s">
        <v>216</v>
      </c>
      <c r="AW157" s="383"/>
      <c r="AX157" s="384"/>
      <c r="AY157" s="383"/>
      <c r="AZ157" s="385"/>
      <c r="BA157" s="386">
        <f>SUM(BA144:BA147)</f>
        <v>0</v>
      </c>
      <c r="BB157" s="237"/>
      <c r="BE157" s="382" t="s">
        <v>216</v>
      </c>
      <c r="BF157" s="383"/>
      <c r="BG157" s="384"/>
      <c r="BH157" s="383"/>
      <c r="BI157" s="385"/>
      <c r="BJ157" s="386">
        <f>SUM(BJ144:BJ147)</f>
        <v>0</v>
      </c>
      <c r="BK157" s="237"/>
      <c r="BN157" s="382" t="s">
        <v>216</v>
      </c>
      <c r="BO157" s="383"/>
      <c r="BP157" s="384"/>
      <c r="BQ157" s="383"/>
      <c r="BR157" s="385"/>
      <c r="BS157" s="386">
        <f>SUM(BS144:BS147)</f>
        <v>0</v>
      </c>
      <c r="BT157" s="237"/>
      <c r="BW157" s="382" t="s">
        <v>216</v>
      </c>
      <c r="BX157" s="383"/>
      <c r="BY157" s="384"/>
      <c r="BZ157" s="383"/>
      <c r="CA157" s="385"/>
      <c r="CB157" s="386">
        <f>SUM(CB144:CB147)</f>
        <v>0</v>
      </c>
      <c r="CC157" s="237"/>
      <c r="CF157" s="382" t="s">
        <v>216</v>
      </c>
      <c r="CG157" s="383"/>
      <c r="CH157" s="384"/>
      <c r="CI157" s="383"/>
      <c r="CJ157" s="385"/>
      <c r="CK157" s="386">
        <f>SUM(CK144:CK147)</f>
        <v>0</v>
      </c>
      <c r="CL157" s="237"/>
      <c r="CO157" s="382" t="s">
        <v>216</v>
      </c>
      <c r="CP157" s="383"/>
      <c r="CQ157" s="384"/>
      <c r="CR157" s="383"/>
      <c r="CS157" s="385"/>
      <c r="CT157" s="386">
        <f>SUM(CT144:CT147)</f>
        <v>0</v>
      </c>
      <c r="CU157" s="237"/>
      <c r="CX157" s="382" t="s">
        <v>216</v>
      </c>
      <c r="CY157" s="383"/>
      <c r="CZ157" s="384"/>
      <c r="DA157" s="383"/>
      <c r="DB157" s="385"/>
      <c r="DC157" s="386">
        <f>SUM(DC144:DC147)</f>
        <v>0</v>
      </c>
      <c r="DD157" s="237"/>
      <c r="DG157" s="382" t="s">
        <v>216</v>
      </c>
      <c r="DH157" s="383"/>
      <c r="DI157" s="384"/>
      <c r="DJ157" s="383"/>
      <c r="DK157" s="385"/>
      <c r="DL157" s="386">
        <f>SUM(DL144:DL147)</f>
        <v>0</v>
      </c>
      <c r="DM157" s="237"/>
      <c r="DP157" s="382" t="s">
        <v>216</v>
      </c>
      <c r="DQ157" s="383"/>
      <c r="DR157" s="384"/>
      <c r="DS157" s="383"/>
      <c r="DT157" s="385"/>
      <c r="DU157" s="386">
        <f>SUM(DU144:DU147)</f>
        <v>0</v>
      </c>
      <c r="DV157" s="237"/>
      <c r="DY157" s="382" t="s">
        <v>216</v>
      </c>
      <c r="DZ157" s="383"/>
      <c r="EA157" s="384"/>
      <c r="EB157" s="383"/>
      <c r="EC157" s="385"/>
      <c r="ED157" s="386">
        <f>SUM(ED144:ED147)</f>
        <v>0</v>
      </c>
      <c r="EE157" s="237"/>
    </row>
    <row r="158" spans="1:135" hidden="1" x14ac:dyDescent="0.35">
      <c r="A158" s="86"/>
      <c r="B158" s="87"/>
      <c r="C158" s="87"/>
      <c r="D158" s="87"/>
      <c r="E158" s="87"/>
      <c r="F158" s="87"/>
      <c r="G158" s="87"/>
      <c r="H158" s="87"/>
      <c r="I158" s="87"/>
      <c r="J158" s="87"/>
      <c r="K158" s="87"/>
      <c r="L158" s="199"/>
      <c r="M158" s="56"/>
      <c r="Z158" s="387"/>
      <c r="AA158" s="387"/>
      <c r="AB158" s="388"/>
      <c r="AD158" s="240"/>
      <c r="AE158" s="241"/>
      <c r="AF158" s="241"/>
      <c r="AG158" s="241"/>
      <c r="AH158" s="241"/>
      <c r="AI158" s="389"/>
      <c r="AJ158" s="237"/>
      <c r="AM158" s="240"/>
      <c r="AN158" s="241"/>
      <c r="AO158" s="241"/>
      <c r="AP158" s="241"/>
      <c r="AQ158" s="241"/>
      <c r="AR158" s="389"/>
      <c r="AS158" s="237"/>
      <c r="AV158" s="240"/>
      <c r="AW158" s="241"/>
      <c r="AX158" s="241"/>
      <c r="AY158" s="241"/>
      <c r="AZ158" s="241"/>
      <c r="BA158" s="389"/>
      <c r="BB158" s="237"/>
      <c r="BE158" s="240"/>
      <c r="BF158" s="241"/>
      <c r="BG158" s="241"/>
      <c r="BH158" s="241"/>
      <c r="BI158" s="241"/>
      <c r="BJ158" s="389"/>
      <c r="BK158" s="237"/>
      <c r="BN158" s="240"/>
      <c r="BO158" s="241"/>
      <c r="BP158" s="241"/>
      <c r="BQ158" s="241"/>
      <c r="BR158" s="241"/>
      <c r="BS158" s="389"/>
      <c r="BT158" s="237"/>
      <c r="BW158" s="240"/>
      <c r="BX158" s="241"/>
      <c r="BY158" s="241"/>
      <c r="BZ158" s="241"/>
      <c r="CA158" s="241"/>
      <c r="CB158" s="389"/>
      <c r="CC158" s="237"/>
      <c r="CF158" s="240"/>
      <c r="CG158" s="241"/>
      <c r="CH158" s="241"/>
      <c r="CI158" s="241"/>
      <c r="CJ158" s="241"/>
      <c r="CK158" s="389"/>
      <c r="CL158" s="237"/>
      <c r="CO158" s="240"/>
      <c r="CP158" s="241"/>
      <c r="CQ158" s="241"/>
      <c r="CR158" s="241"/>
      <c r="CS158" s="241"/>
      <c r="CT158" s="389"/>
      <c r="CU158" s="237"/>
      <c r="CX158" s="240"/>
      <c r="CY158" s="241"/>
      <c r="CZ158" s="241"/>
      <c r="DA158" s="241"/>
      <c r="DB158" s="241"/>
      <c r="DC158" s="389"/>
      <c r="DD158" s="237"/>
      <c r="DG158" s="240"/>
      <c r="DH158" s="241"/>
      <c r="DI158" s="241"/>
      <c r="DJ158" s="241"/>
      <c r="DK158" s="241"/>
      <c r="DL158" s="389"/>
      <c r="DM158" s="237"/>
      <c r="DP158" s="240"/>
      <c r="DQ158" s="241"/>
      <c r="DR158" s="241"/>
      <c r="DS158" s="241"/>
      <c r="DT158" s="241"/>
      <c r="DU158" s="389"/>
      <c r="DV158" s="237"/>
      <c r="DY158" s="240"/>
      <c r="DZ158" s="241"/>
      <c r="EA158" s="241"/>
      <c r="EB158" s="241"/>
      <c r="EC158" s="241"/>
      <c r="ED158" s="389"/>
      <c r="EE158" s="237"/>
    </row>
    <row r="159" spans="1:135" ht="15.5" hidden="1" x14ac:dyDescent="0.35">
      <c r="A159" s="86"/>
      <c r="B159" s="197" t="s">
        <v>217</v>
      </c>
      <c r="C159" s="197"/>
      <c r="D159" s="197"/>
      <c r="E159" s="197"/>
      <c r="F159" s="197"/>
      <c r="G159" s="197"/>
      <c r="H159" s="197"/>
      <c r="I159" s="197"/>
      <c r="J159" s="198"/>
      <c r="K159" s="198">
        <f>K153</f>
        <v>0</v>
      </c>
      <c r="L159" s="199"/>
      <c r="M159" s="56"/>
      <c r="Z159" s="380">
        <f>K159</f>
        <v>0</v>
      </c>
      <c r="AA159" s="380">
        <f t="shared" ref="AA159" si="164">AI159+AR159+BA159+BJ159+BS159+CB159+CK159+CT159+DC159+DL159+DU159+ED159</f>
        <v>0</v>
      </c>
      <c r="AB159" s="381">
        <f>Z159-AA159</f>
        <v>0</v>
      </c>
      <c r="AD159" s="382" t="s">
        <v>217</v>
      </c>
      <c r="AE159" s="383"/>
      <c r="AF159" s="384"/>
      <c r="AG159" s="383"/>
      <c r="AH159" s="385"/>
      <c r="AI159" s="386">
        <f>AI153</f>
        <v>0</v>
      </c>
      <c r="AJ159" s="237"/>
      <c r="AM159" s="382" t="s">
        <v>217</v>
      </c>
      <c r="AN159" s="383"/>
      <c r="AO159" s="384"/>
      <c r="AP159" s="383"/>
      <c r="AQ159" s="385"/>
      <c r="AR159" s="386">
        <f>AR153</f>
        <v>0</v>
      </c>
      <c r="AS159" s="237"/>
      <c r="AV159" s="382" t="s">
        <v>217</v>
      </c>
      <c r="AW159" s="383"/>
      <c r="AX159" s="384"/>
      <c r="AY159" s="383"/>
      <c r="AZ159" s="385"/>
      <c r="BA159" s="386">
        <f>BA153</f>
        <v>0</v>
      </c>
      <c r="BB159" s="237"/>
      <c r="BE159" s="382" t="s">
        <v>217</v>
      </c>
      <c r="BF159" s="383"/>
      <c r="BG159" s="384"/>
      <c r="BH159" s="383"/>
      <c r="BI159" s="385"/>
      <c r="BJ159" s="386">
        <f>BJ153</f>
        <v>0</v>
      </c>
      <c r="BK159" s="237"/>
      <c r="BN159" s="382" t="s">
        <v>217</v>
      </c>
      <c r="BO159" s="383"/>
      <c r="BP159" s="384"/>
      <c r="BQ159" s="383"/>
      <c r="BR159" s="385"/>
      <c r="BS159" s="386">
        <f>BS153</f>
        <v>0</v>
      </c>
      <c r="BT159" s="237"/>
      <c r="BW159" s="382" t="s">
        <v>217</v>
      </c>
      <c r="BX159" s="383"/>
      <c r="BY159" s="384"/>
      <c r="BZ159" s="383"/>
      <c r="CA159" s="385"/>
      <c r="CB159" s="386">
        <f>CB153</f>
        <v>0</v>
      </c>
      <c r="CC159" s="237"/>
      <c r="CF159" s="382" t="s">
        <v>217</v>
      </c>
      <c r="CG159" s="383"/>
      <c r="CH159" s="384"/>
      <c r="CI159" s="383"/>
      <c r="CJ159" s="385"/>
      <c r="CK159" s="386">
        <f>CK153</f>
        <v>0</v>
      </c>
      <c r="CL159" s="237"/>
      <c r="CO159" s="382" t="s">
        <v>217</v>
      </c>
      <c r="CP159" s="383"/>
      <c r="CQ159" s="384"/>
      <c r="CR159" s="383"/>
      <c r="CS159" s="385"/>
      <c r="CT159" s="386">
        <f>CT153</f>
        <v>0</v>
      </c>
      <c r="CU159" s="237"/>
      <c r="CX159" s="382" t="s">
        <v>217</v>
      </c>
      <c r="CY159" s="383"/>
      <c r="CZ159" s="384"/>
      <c r="DA159" s="383"/>
      <c r="DB159" s="385"/>
      <c r="DC159" s="386">
        <f>DC153</f>
        <v>0</v>
      </c>
      <c r="DD159" s="237"/>
      <c r="DG159" s="382" t="s">
        <v>217</v>
      </c>
      <c r="DH159" s="383"/>
      <c r="DI159" s="384"/>
      <c r="DJ159" s="383"/>
      <c r="DK159" s="385"/>
      <c r="DL159" s="386">
        <f>DL153</f>
        <v>0</v>
      </c>
      <c r="DM159" s="237"/>
      <c r="DP159" s="382" t="s">
        <v>217</v>
      </c>
      <c r="DQ159" s="383"/>
      <c r="DR159" s="384"/>
      <c r="DS159" s="383"/>
      <c r="DT159" s="385"/>
      <c r="DU159" s="386">
        <f>DU153</f>
        <v>0</v>
      </c>
      <c r="DV159" s="237"/>
      <c r="DY159" s="382" t="s">
        <v>217</v>
      </c>
      <c r="DZ159" s="383"/>
      <c r="EA159" s="384"/>
      <c r="EB159" s="383"/>
      <c r="EC159" s="385"/>
      <c r="ED159" s="386">
        <f>ED153</f>
        <v>0</v>
      </c>
      <c r="EE159" s="237"/>
    </row>
    <row r="160" spans="1:135" hidden="1" x14ac:dyDescent="0.35">
      <c r="A160" s="86"/>
      <c r="B160" s="87"/>
      <c r="C160" s="87"/>
      <c r="D160" s="87"/>
      <c r="E160" s="87"/>
      <c r="F160" s="87"/>
      <c r="G160" s="87"/>
      <c r="H160" s="87"/>
      <c r="I160" s="87"/>
      <c r="J160" s="87"/>
      <c r="K160" s="87"/>
      <c r="L160" s="199"/>
      <c r="M160" s="56"/>
      <c r="Z160" s="387"/>
      <c r="AA160" s="387"/>
      <c r="AB160" s="388"/>
      <c r="AD160" s="240"/>
      <c r="AE160" s="390"/>
      <c r="AF160" s="391"/>
      <c r="AG160" s="390"/>
      <c r="AH160" s="392"/>
      <c r="AI160" s="389"/>
      <c r="AJ160" s="237"/>
      <c r="AM160" s="240"/>
      <c r="AN160" s="390"/>
      <c r="AO160" s="391"/>
      <c r="AP160" s="390"/>
      <c r="AQ160" s="392"/>
      <c r="AR160" s="389"/>
      <c r="AS160" s="237"/>
      <c r="AV160" s="240"/>
      <c r="AW160" s="390"/>
      <c r="AX160" s="391"/>
      <c r="AY160" s="390"/>
      <c r="AZ160" s="392"/>
      <c r="BA160" s="389"/>
      <c r="BB160" s="237"/>
      <c r="BE160" s="240"/>
      <c r="BF160" s="390"/>
      <c r="BG160" s="391"/>
      <c r="BH160" s="390"/>
      <c r="BI160" s="392"/>
      <c r="BJ160" s="389"/>
      <c r="BK160" s="237"/>
      <c r="BN160" s="240"/>
      <c r="BO160" s="390"/>
      <c r="BP160" s="391"/>
      <c r="BQ160" s="390"/>
      <c r="BR160" s="392"/>
      <c r="BS160" s="389"/>
      <c r="BT160" s="237"/>
      <c r="BW160" s="240"/>
      <c r="BX160" s="390"/>
      <c r="BY160" s="391"/>
      <c r="BZ160" s="390"/>
      <c r="CA160" s="392"/>
      <c r="CB160" s="389"/>
      <c r="CC160" s="237"/>
      <c r="CF160" s="240"/>
      <c r="CG160" s="390"/>
      <c r="CH160" s="391"/>
      <c r="CI160" s="390"/>
      <c r="CJ160" s="392"/>
      <c r="CK160" s="389"/>
      <c r="CL160" s="237"/>
      <c r="CO160" s="240"/>
      <c r="CP160" s="390"/>
      <c r="CQ160" s="391"/>
      <c r="CR160" s="390"/>
      <c r="CS160" s="392"/>
      <c r="CT160" s="389"/>
      <c r="CU160" s="237"/>
      <c r="CX160" s="240"/>
      <c r="CY160" s="390"/>
      <c r="CZ160" s="391"/>
      <c r="DA160" s="390"/>
      <c r="DB160" s="392"/>
      <c r="DC160" s="389"/>
      <c r="DD160" s="237"/>
      <c r="DG160" s="240"/>
      <c r="DH160" s="390"/>
      <c r="DI160" s="391"/>
      <c r="DJ160" s="390"/>
      <c r="DK160" s="392"/>
      <c r="DL160" s="389"/>
      <c r="DM160" s="237"/>
      <c r="DP160" s="240"/>
      <c r="DQ160" s="390"/>
      <c r="DR160" s="391"/>
      <c r="DS160" s="390"/>
      <c r="DT160" s="392"/>
      <c r="DU160" s="389"/>
      <c r="DV160" s="237"/>
      <c r="DY160" s="240"/>
      <c r="DZ160" s="390"/>
      <c r="EA160" s="391"/>
      <c r="EB160" s="390"/>
      <c r="EC160" s="392"/>
      <c r="ED160" s="389"/>
      <c r="EE160" s="237"/>
    </row>
    <row r="161" spans="1:135" ht="15.5" x14ac:dyDescent="0.35">
      <c r="A161" s="86"/>
      <c r="B161" s="200" t="s">
        <v>218</v>
      </c>
      <c r="C161" s="200"/>
      <c r="D161" s="200"/>
      <c r="E161" s="200"/>
      <c r="F161" s="200"/>
      <c r="G161" s="200"/>
      <c r="H161" s="200"/>
      <c r="I161" s="200"/>
      <c r="J161" s="201"/>
      <c r="K161" s="201">
        <f>K157+K159</f>
        <v>0</v>
      </c>
      <c r="L161" s="199"/>
      <c r="M161" s="56"/>
      <c r="X161" s="12"/>
      <c r="Y161" s="393"/>
      <c r="Z161" s="394">
        <f>K161</f>
        <v>0</v>
      </c>
      <c r="AA161" s="394">
        <f t="shared" ref="AA161" si="165">AI161+AR161+BA161+BJ161+BS161+CB161+CK161+CT161+DC161+DL161+DU161+ED161</f>
        <v>0</v>
      </c>
      <c r="AB161" s="395">
        <f>Z161-AA161</f>
        <v>0</v>
      </c>
      <c r="AD161" s="396" t="s">
        <v>218</v>
      </c>
      <c r="AE161" s="383"/>
      <c r="AF161" s="384"/>
      <c r="AG161" s="383"/>
      <c r="AH161" s="385"/>
      <c r="AI161" s="397">
        <f>AI157+AI159</f>
        <v>0</v>
      </c>
      <c r="AJ161" s="237"/>
      <c r="AM161" s="396" t="s">
        <v>218</v>
      </c>
      <c r="AN161" s="383"/>
      <c r="AO161" s="384"/>
      <c r="AP161" s="383"/>
      <c r="AQ161" s="385"/>
      <c r="AR161" s="397">
        <f>AR157+AR159</f>
        <v>0</v>
      </c>
      <c r="AS161" s="237"/>
      <c r="AV161" s="396" t="s">
        <v>218</v>
      </c>
      <c r="AW161" s="383"/>
      <c r="AX161" s="384"/>
      <c r="AY161" s="383"/>
      <c r="AZ161" s="385"/>
      <c r="BA161" s="397">
        <f>BA157+BA159</f>
        <v>0</v>
      </c>
      <c r="BB161" s="237"/>
      <c r="BE161" s="396" t="s">
        <v>218</v>
      </c>
      <c r="BF161" s="383"/>
      <c r="BG161" s="384"/>
      <c r="BH161" s="383"/>
      <c r="BI161" s="385"/>
      <c r="BJ161" s="397">
        <f>BJ157+BJ159</f>
        <v>0</v>
      </c>
      <c r="BK161" s="237"/>
      <c r="BN161" s="396" t="s">
        <v>218</v>
      </c>
      <c r="BO161" s="383"/>
      <c r="BP161" s="384"/>
      <c r="BQ161" s="383"/>
      <c r="BR161" s="385"/>
      <c r="BS161" s="397">
        <f>BS157+BS159</f>
        <v>0</v>
      </c>
      <c r="BT161" s="237"/>
      <c r="BW161" s="396" t="s">
        <v>218</v>
      </c>
      <c r="BX161" s="383"/>
      <c r="BY161" s="384"/>
      <c r="BZ161" s="383"/>
      <c r="CA161" s="385"/>
      <c r="CB161" s="397">
        <f>CB157+CB159</f>
        <v>0</v>
      </c>
      <c r="CC161" s="237"/>
      <c r="CF161" s="396" t="s">
        <v>218</v>
      </c>
      <c r="CG161" s="383"/>
      <c r="CH161" s="384"/>
      <c r="CI161" s="383"/>
      <c r="CJ161" s="385"/>
      <c r="CK161" s="397">
        <f>CK157+CK159</f>
        <v>0</v>
      </c>
      <c r="CL161" s="237"/>
      <c r="CO161" s="396" t="s">
        <v>218</v>
      </c>
      <c r="CP161" s="383"/>
      <c r="CQ161" s="384"/>
      <c r="CR161" s="383"/>
      <c r="CS161" s="385"/>
      <c r="CT161" s="397">
        <f>CT157+CT159</f>
        <v>0</v>
      </c>
      <c r="CU161" s="237"/>
      <c r="CX161" s="396" t="s">
        <v>218</v>
      </c>
      <c r="CY161" s="383"/>
      <c r="CZ161" s="384"/>
      <c r="DA161" s="383"/>
      <c r="DB161" s="385"/>
      <c r="DC161" s="397">
        <f>DC157+DC159</f>
        <v>0</v>
      </c>
      <c r="DD161" s="237"/>
      <c r="DG161" s="396" t="s">
        <v>218</v>
      </c>
      <c r="DH161" s="383"/>
      <c r="DI161" s="384"/>
      <c r="DJ161" s="383"/>
      <c r="DK161" s="385"/>
      <c r="DL161" s="397">
        <f>DL157+DL159</f>
        <v>0</v>
      </c>
      <c r="DM161" s="237"/>
      <c r="DP161" s="396" t="s">
        <v>218</v>
      </c>
      <c r="DQ161" s="383"/>
      <c r="DR161" s="384"/>
      <c r="DS161" s="383"/>
      <c r="DT161" s="385"/>
      <c r="DU161" s="397">
        <f>DU157+DU159</f>
        <v>0</v>
      </c>
      <c r="DV161" s="237"/>
      <c r="DY161" s="396" t="s">
        <v>218</v>
      </c>
      <c r="DZ161" s="383"/>
      <c r="EA161" s="384"/>
      <c r="EB161" s="383"/>
      <c r="EC161" s="385"/>
      <c r="ED161" s="397">
        <f>ED157+ED159</f>
        <v>0</v>
      </c>
      <c r="EE161" s="237"/>
    </row>
    <row r="162" spans="1:135" ht="15" thickBot="1" x14ac:dyDescent="0.4">
      <c r="A162" s="571"/>
      <c r="B162" s="572"/>
      <c r="C162" s="572"/>
      <c r="D162" s="572"/>
      <c r="E162" s="572"/>
      <c r="F162" s="572"/>
      <c r="G162" s="572"/>
      <c r="H162" s="572"/>
      <c r="I162" s="572"/>
      <c r="J162" s="572"/>
      <c r="K162" s="572"/>
      <c r="L162" s="573"/>
      <c r="M162" s="56"/>
      <c r="Z162" s="338"/>
      <c r="AA162" s="338"/>
      <c r="AB162" s="339"/>
      <c r="AD162" s="398"/>
      <c r="AE162" s="399"/>
      <c r="AF162" s="400"/>
      <c r="AG162" s="401"/>
      <c r="AH162" s="402"/>
      <c r="AI162" s="403"/>
      <c r="AJ162" s="404"/>
      <c r="AM162" s="398"/>
      <c r="AN162" s="399"/>
      <c r="AO162" s="400"/>
      <c r="AP162" s="401"/>
      <c r="AQ162" s="402"/>
      <c r="AR162" s="403"/>
      <c r="AS162" s="404"/>
      <c r="AV162" s="398"/>
      <c r="AW162" s="399"/>
      <c r="AX162" s="400"/>
      <c r="AY162" s="401"/>
      <c r="AZ162" s="402"/>
      <c r="BA162" s="403"/>
      <c r="BB162" s="404"/>
      <c r="BE162" s="398"/>
      <c r="BF162" s="399"/>
      <c r="BG162" s="400"/>
      <c r="BH162" s="401"/>
      <c r="BI162" s="402"/>
      <c r="BJ162" s="403"/>
      <c r="BK162" s="404"/>
      <c r="BN162" s="398"/>
      <c r="BO162" s="399"/>
      <c r="BP162" s="400"/>
      <c r="BQ162" s="401"/>
      <c r="BR162" s="402"/>
      <c r="BS162" s="403"/>
      <c r="BT162" s="404"/>
      <c r="BW162" s="398"/>
      <c r="BX162" s="399"/>
      <c r="BY162" s="400"/>
      <c r="BZ162" s="401"/>
      <c r="CA162" s="402"/>
      <c r="CB162" s="403"/>
      <c r="CC162" s="404"/>
      <c r="CF162" s="398"/>
      <c r="CG162" s="399"/>
      <c r="CH162" s="400"/>
      <c r="CI162" s="401"/>
      <c r="CJ162" s="402"/>
      <c r="CK162" s="403"/>
      <c r="CL162" s="404"/>
      <c r="CO162" s="398"/>
      <c r="CP162" s="399"/>
      <c r="CQ162" s="400"/>
      <c r="CR162" s="401"/>
      <c r="CS162" s="402"/>
      <c r="CT162" s="403"/>
      <c r="CU162" s="404"/>
      <c r="CX162" s="398"/>
      <c r="CY162" s="399"/>
      <c r="CZ162" s="400"/>
      <c r="DA162" s="401"/>
      <c r="DB162" s="402"/>
      <c r="DC162" s="403"/>
      <c r="DD162" s="404"/>
      <c r="DG162" s="398"/>
      <c r="DH162" s="399"/>
      <c r="DI162" s="400"/>
      <c r="DJ162" s="401"/>
      <c r="DK162" s="402"/>
      <c r="DL162" s="403"/>
      <c r="DM162" s="404"/>
      <c r="DP162" s="398"/>
      <c r="DQ162" s="399"/>
      <c r="DR162" s="400"/>
      <c r="DS162" s="401"/>
      <c r="DT162" s="402"/>
      <c r="DU162" s="403"/>
      <c r="DV162" s="404"/>
      <c r="DY162" s="398"/>
      <c r="DZ162" s="399"/>
      <c r="EA162" s="400"/>
      <c r="EB162" s="401"/>
      <c r="EC162" s="402"/>
      <c r="ED162" s="403"/>
      <c r="EE162" s="404"/>
    </row>
    <row r="163" spans="1:135" x14ac:dyDescent="0.35">
      <c r="Z163" s="209"/>
      <c r="AA163" s="209"/>
      <c r="AB163" s="203"/>
    </row>
    <row r="164" spans="1:135" x14ac:dyDescent="0.35">
      <c r="Z164" s="209"/>
      <c r="AA164" s="209"/>
      <c r="AB164" s="203"/>
    </row>
    <row r="165" spans="1:135" x14ac:dyDescent="0.35">
      <c r="Z165" s="209"/>
      <c r="AA165" s="209"/>
      <c r="AB165" s="203"/>
    </row>
  </sheetData>
  <dataConsolidate/>
  <mergeCells count="213">
    <mergeCell ref="C32:D32"/>
    <mergeCell ref="C33:D33"/>
    <mergeCell ref="C13:D13"/>
    <mergeCell ref="C23:D23"/>
    <mergeCell ref="C24:D24"/>
    <mergeCell ref="C25:D25"/>
    <mergeCell ref="C26:D26"/>
    <mergeCell ref="C27:D27"/>
    <mergeCell ref="C28:D28"/>
    <mergeCell ref="C29:D29"/>
    <mergeCell ref="C30:D30"/>
    <mergeCell ref="C31:D31"/>
    <mergeCell ref="C14:D14"/>
    <mergeCell ref="C15:D15"/>
    <mergeCell ref="C16:D16"/>
    <mergeCell ref="C17:D17"/>
    <mergeCell ref="C18:D18"/>
    <mergeCell ref="C19:D19"/>
    <mergeCell ref="C20:D20"/>
    <mergeCell ref="C21:D21"/>
    <mergeCell ref="C22:D22"/>
    <mergeCell ref="DD144:DD153"/>
    <mergeCell ref="DM144:DM153"/>
    <mergeCell ref="DV144:DV153"/>
    <mergeCell ref="EE144:EE153"/>
    <mergeCell ref="CX127:DB127"/>
    <mergeCell ref="DG127:DK127"/>
    <mergeCell ref="DP127:DT127"/>
    <mergeCell ref="DY127:EC127"/>
    <mergeCell ref="CX133:DB133"/>
    <mergeCell ref="DG133:DK133"/>
    <mergeCell ref="DP133:DT133"/>
    <mergeCell ref="DY133:EC133"/>
    <mergeCell ref="CX138:DB138"/>
    <mergeCell ref="DG138:DK138"/>
    <mergeCell ref="DP138:DT138"/>
    <mergeCell ref="DY138:EC138"/>
    <mergeCell ref="BT144:BT153"/>
    <mergeCell ref="CC144:CC153"/>
    <mergeCell ref="CL144:CL153"/>
    <mergeCell ref="CU144:CU153"/>
    <mergeCell ref="CX34:DB34"/>
    <mergeCell ref="DG34:DK34"/>
    <mergeCell ref="DP34:DT34"/>
    <mergeCell ref="DY34:EC34"/>
    <mergeCell ref="CX53:DB53"/>
    <mergeCell ref="DG53:DK53"/>
    <mergeCell ref="DP53:DT53"/>
    <mergeCell ref="DY53:EC53"/>
    <mergeCell ref="CX80:DB80"/>
    <mergeCell ref="DG80:DK80"/>
    <mergeCell ref="DP80:DT80"/>
    <mergeCell ref="DY80:EC80"/>
    <mergeCell ref="CX107:DB107"/>
    <mergeCell ref="DG107:DK107"/>
    <mergeCell ref="DP107:DT107"/>
    <mergeCell ref="DY107:EC107"/>
    <mergeCell ref="CX119:DB119"/>
    <mergeCell ref="DG119:DK119"/>
    <mergeCell ref="DP119:DT119"/>
    <mergeCell ref="DY119:EC119"/>
    <mergeCell ref="CO127:CS127"/>
    <mergeCell ref="BN133:BR133"/>
    <mergeCell ref="BW133:CA133"/>
    <mergeCell ref="CF133:CJ133"/>
    <mergeCell ref="CO133:CS133"/>
    <mergeCell ref="BN138:BR138"/>
    <mergeCell ref="BW138:CA138"/>
    <mergeCell ref="CF138:CJ138"/>
    <mergeCell ref="CO138:CS138"/>
    <mergeCell ref="BK144:BK153"/>
    <mergeCell ref="BN34:BR34"/>
    <mergeCell ref="BW34:CA34"/>
    <mergeCell ref="CF34:CJ34"/>
    <mergeCell ref="CO34:CS34"/>
    <mergeCell ref="BN53:BR53"/>
    <mergeCell ref="BW53:CA53"/>
    <mergeCell ref="CF53:CJ53"/>
    <mergeCell ref="CO53:CS53"/>
    <mergeCell ref="BN80:BR80"/>
    <mergeCell ref="BW80:CA80"/>
    <mergeCell ref="CF80:CJ80"/>
    <mergeCell ref="CO80:CS80"/>
    <mergeCell ref="BN107:BR107"/>
    <mergeCell ref="BW107:CA107"/>
    <mergeCell ref="CF107:CJ107"/>
    <mergeCell ref="CO107:CS107"/>
    <mergeCell ref="BN119:BR119"/>
    <mergeCell ref="BW119:CA119"/>
    <mergeCell ref="CF119:CJ119"/>
    <mergeCell ref="CO119:CS119"/>
    <mergeCell ref="BN127:BR127"/>
    <mergeCell ref="BW127:CA127"/>
    <mergeCell ref="CF127:CJ127"/>
    <mergeCell ref="AD133:AH133"/>
    <mergeCell ref="AM133:AQ133"/>
    <mergeCell ref="AV133:AZ133"/>
    <mergeCell ref="BE133:BI133"/>
    <mergeCell ref="AD138:AH138"/>
    <mergeCell ref="AM138:AQ138"/>
    <mergeCell ref="AV138:AZ138"/>
    <mergeCell ref="BE138:BI138"/>
    <mergeCell ref="AJ144:AJ153"/>
    <mergeCell ref="AS144:AS153"/>
    <mergeCell ref="BB144:BB153"/>
    <mergeCell ref="AD34:AH34"/>
    <mergeCell ref="AM34:AQ34"/>
    <mergeCell ref="AV34:AZ34"/>
    <mergeCell ref="BE34:BI34"/>
    <mergeCell ref="AD53:AH53"/>
    <mergeCell ref="AM53:AQ53"/>
    <mergeCell ref="AV53:AZ53"/>
    <mergeCell ref="BE53:BI53"/>
    <mergeCell ref="AD80:AH80"/>
    <mergeCell ref="AM80:AQ80"/>
    <mergeCell ref="AV80:AZ80"/>
    <mergeCell ref="BE80:BI80"/>
    <mergeCell ref="AD107:AH107"/>
    <mergeCell ref="AM107:AQ107"/>
    <mergeCell ref="AV107:AZ107"/>
    <mergeCell ref="BE107:BI107"/>
    <mergeCell ref="AD119:AH119"/>
    <mergeCell ref="AM119:AQ119"/>
    <mergeCell ref="AV119:AZ119"/>
    <mergeCell ref="BE119:BI119"/>
    <mergeCell ref="AD127:AH127"/>
    <mergeCell ref="AM127:AQ127"/>
    <mergeCell ref="AV127:AZ127"/>
    <mergeCell ref="BE127:BI127"/>
    <mergeCell ref="A1:M1"/>
    <mergeCell ref="A2:L2"/>
    <mergeCell ref="C99:H99"/>
    <mergeCell ref="C98:H98"/>
    <mergeCell ref="C97:H97"/>
    <mergeCell ref="C96:H96"/>
    <mergeCell ref="C95:H95"/>
    <mergeCell ref="C73:H73"/>
    <mergeCell ref="C72:H72"/>
    <mergeCell ref="C71:H71"/>
    <mergeCell ref="C70:H70"/>
    <mergeCell ref="C69:H69"/>
    <mergeCell ref="C94:H94"/>
    <mergeCell ref="C93:H93"/>
    <mergeCell ref="C92:H92"/>
    <mergeCell ref="C91:H91"/>
    <mergeCell ref="C90:H90"/>
    <mergeCell ref="D5:K5"/>
    <mergeCell ref="B5:C5"/>
    <mergeCell ref="C67:H67"/>
    <mergeCell ref="C66:H66"/>
    <mergeCell ref="C43:H43"/>
    <mergeCell ref="C64:H64"/>
    <mergeCell ref="C75:H75"/>
    <mergeCell ref="E126:F126"/>
    <mergeCell ref="E124:F124"/>
    <mergeCell ref="E125:F125"/>
    <mergeCell ref="C48:H48"/>
    <mergeCell ref="C47:H47"/>
    <mergeCell ref="C46:H46"/>
    <mergeCell ref="C45:H45"/>
    <mergeCell ref="C44:H44"/>
    <mergeCell ref="C62:H62"/>
    <mergeCell ref="C61:H61"/>
    <mergeCell ref="C60:H60"/>
    <mergeCell ref="C65:H65"/>
    <mergeCell ref="C50:H50"/>
    <mergeCell ref="C49:H49"/>
    <mergeCell ref="C104:H104"/>
    <mergeCell ref="C103:H103"/>
    <mergeCell ref="C102:H102"/>
    <mergeCell ref="C101:H101"/>
    <mergeCell ref="C100:H100"/>
    <mergeCell ref="E113:F113"/>
    <mergeCell ref="E123:F123"/>
    <mergeCell ref="C63:H63"/>
    <mergeCell ref="E118:F118"/>
    <mergeCell ref="C119:J119"/>
    <mergeCell ref="C52:H52"/>
    <mergeCell ref="C51:H51"/>
    <mergeCell ref="E114:F114"/>
    <mergeCell ref="C107:J107"/>
    <mergeCell ref="C77:H77"/>
    <mergeCell ref="C76:H76"/>
    <mergeCell ref="C68:H68"/>
    <mergeCell ref="E121:F121"/>
    <mergeCell ref="E122:F122"/>
    <mergeCell ref="E117:F117"/>
    <mergeCell ref="E116:F116"/>
    <mergeCell ref="E115:F115"/>
    <mergeCell ref="C80:J80"/>
    <mergeCell ref="C74:H74"/>
    <mergeCell ref="C106:H106"/>
    <mergeCell ref="C86:D86"/>
    <mergeCell ref="C87:H87"/>
    <mergeCell ref="C105:H105"/>
    <mergeCell ref="C89:H89"/>
    <mergeCell ref="C88:H88"/>
    <mergeCell ref="C79:H79"/>
    <mergeCell ref="C78:H78"/>
    <mergeCell ref="A162:L162"/>
    <mergeCell ref="C148:J148"/>
    <mergeCell ref="C154:L154"/>
    <mergeCell ref="A156:L156"/>
    <mergeCell ref="C149:J149"/>
    <mergeCell ref="C147:J147"/>
    <mergeCell ref="C146:J146"/>
    <mergeCell ref="C145:J145"/>
    <mergeCell ref="C130:H130"/>
    <mergeCell ref="C132:H132"/>
    <mergeCell ref="C131:H131"/>
    <mergeCell ref="C136:H136"/>
    <mergeCell ref="C137:H137"/>
    <mergeCell ref="C144:J144"/>
  </mergeCells>
  <dataValidations count="4">
    <dataValidation type="list" allowBlank="1" showInputMessage="1" showErrorMessage="1" sqref="C114:C118" xr:uid="{5BD9BBD5-589C-4265-B38D-56A283E9C586}">
      <formula1>"Please select, Flight, Train, Personal Vehicle, Taxi, Bus, Other, None"</formula1>
    </dataValidation>
    <dataValidation type="list" allowBlank="1" showInputMessage="1" showErrorMessage="1" sqref="I13" xr:uid="{863A6D9C-BF47-4011-9802-4600AEF5B65D}">
      <formula1>"Please select, ""0"" means Fringe Benefits is N/A, Fringe Benefits Rate"</formula1>
    </dataValidation>
    <dataValidation type="list" allowBlank="1" showInputMessage="1" showErrorMessage="1" sqref="H13" xr:uid="{C7252238-EBDF-4C51-A5DD-493F813BF8A3}">
      <formula1>"Please select, Hourly rate, Annual Base Salary"</formula1>
    </dataValidation>
    <dataValidation type="list" allowBlank="1" showInputMessage="1" showErrorMessage="1" sqref="J13" xr:uid="{83AA6F16-EBC5-4917-8D7D-4D041CCDF199}">
      <formula1>"Please select, Number of Hours Annually, Annual Level of Efforts"</formula1>
    </dataValidation>
  </dataValidations>
  <hyperlinks>
    <hyperlink ref="AH7" location="'Report Instructions'!D16" display="Exchange Rate (see instructions)" xr:uid="{789D97C8-6B55-4C9A-9E2A-66F934FDF47A}"/>
    <hyperlink ref="AQ7" location="'Report Instructions'!D16" display="Exchange Rate (see instructions)" xr:uid="{9C8AAC51-E8C1-41BC-8329-00AF4D678631}"/>
    <hyperlink ref="AZ7" location="'Report Instructions'!D16" display="Exchange Rate (see instructions)" xr:uid="{8B47FFAF-0BBF-48F9-85F8-73E7C6EA013E}"/>
    <hyperlink ref="BI7" location="'Report Instructions'!D16" display="Exchange Rate (see instructions)" xr:uid="{1219723F-BAAC-4377-A096-471E9A26AA2E}"/>
    <hyperlink ref="BR7" location="'Report Instructions'!D16" display="Exchange Rate (see instructions)" xr:uid="{9CA239D1-9206-4354-B1BA-83254E7AE5B9}"/>
    <hyperlink ref="CA7" location="'Report Instructions'!D16" display="Exchange Rate (see instructions)" xr:uid="{73C9E514-0917-4B54-9966-2C2FDDD72625}"/>
    <hyperlink ref="CJ7" location="'Report Instructions'!D16" display="Exchange Rate (see instructions)" xr:uid="{22CED1BC-911C-4844-8CAD-40061E881643}"/>
    <hyperlink ref="CS7" location="'Report Instructions'!D16" display="Exchange Rate (see instructions)" xr:uid="{4E78E200-AA03-4FFC-BA19-50E44D047752}"/>
    <hyperlink ref="DB7" location="'Report Instructions'!D16" display="Exchange Rate (see instructions)" xr:uid="{0B7D4881-987D-4E8A-9FD0-E73A854428D1}"/>
    <hyperlink ref="DK7" location="'Report Instructions'!D16" display="Exchange Rate (see instructions)" xr:uid="{80A0F9D8-9DA5-4A4A-A15A-AE9CA9C87921}"/>
    <hyperlink ref="DT7" location="'Report Instructions'!D16" display="Exchange Rate (see instructions)" xr:uid="{CB616C25-5B34-42F9-8B71-9928D2DC27C0}"/>
    <hyperlink ref="EC7" location="'Report Instructions'!D16" display="Exchange Rate (see instructions)" xr:uid="{5FEE04E7-BE89-4584-823F-9AA7B085C19E}"/>
  </hyperlinks>
  <pageMargins left="0.7" right="0.7" top="0.75" bottom="0.75" header="0.3" footer="0.3"/>
  <pageSetup paperSize="9" scale="65" firstPageNumber="7" fitToHeight="0" orientation="portrait" r:id="rId1"/>
  <headerFooter>
    <oddFooter>&amp;L&amp;D&amp;C&amp;A&amp;R&amp;P</oddFooter>
  </headerFooter>
  <ignoredErrors>
    <ignoredError sqref="K43:K52 K105:K106 K115:K118 K130:K132 K126 K124 K136:K137 K148 K87:K89"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DD5CC-B761-4BCF-8984-05598C8BD531}">
  <sheetPr codeName="Sheet7">
    <tabColor rgb="FF542E91"/>
    <outlinePr summaryBelow="0"/>
    <pageSetUpPr fitToPage="1"/>
  </sheetPr>
  <dimension ref="A1:T413"/>
  <sheetViews>
    <sheetView showGridLines="0" zoomScale="75" zoomScaleNormal="75" workbookViewId="0">
      <selection activeCell="M4" sqref="M4"/>
    </sheetView>
  </sheetViews>
  <sheetFormatPr defaultColWidth="0" defaultRowHeight="14.5" x14ac:dyDescent="0.35"/>
  <cols>
    <col min="1" max="1" width="8.54296875" customWidth="1"/>
    <col min="2" max="2" width="2.54296875" customWidth="1"/>
    <col min="3" max="3" width="4" customWidth="1"/>
    <col min="4" max="4" width="23.54296875" customWidth="1"/>
    <col min="5" max="5" width="22" customWidth="1"/>
    <col min="6" max="6" width="24" customWidth="1"/>
    <col min="7" max="7" width="12.453125" customWidth="1"/>
    <col min="8" max="8" width="10.54296875" customWidth="1"/>
    <col min="9" max="9" width="8.54296875" customWidth="1"/>
    <col min="10" max="10" width="10.54296875" customWidth="1"/>
    <col min="11" max="11" width="2.54296875" customWidth="1"/>
    <col min="12" max="20" width="8.54296875" customWidth="1"/>
    <col min="21" max="16384" width="8.54296875" hidden="1"/>
  </cols>
  <sheetData>
    <row r="1" spans="2:12" ht="20" x14ac:dyDescent="0.4">
      <c r="B1" s="56"/>
      <c r="C1" s="405"/>
      <c r="D1" s="405"/>
      <c r="E1" s="634" t="s">
        <v>219</v>
      </c>
      <c r="F1" s="634"/>
      <c r="G1" s="634"/>
      <c r="H1" s="56"/>
      <c r="I1" s="56"/>
      <c r="J1" s="56"/>
      <c r="K1" s="56"/>
      <c r="L1" s="35"/>
    </row>
    <row r="2" spans="2:12" ht="21" customHeight="1" x14ac:dyDescent="0.35">
      <c r="B2" s="635" t="s">
        <v>220</v>
      </c>
      <c r="C2" s="635"/>
      <c r="D2" s="635"/>
      <c r="E2" s="635"/>
      <c r="F2" s="635"/>
      <c r="G2" s="635"/>
      <c r="H2" s="635"/>
      <c r="I2" s="635"/>
      <c r="J2" s="635"/>
      <c r="K2" s="635"/>
    </row>
    <row r="3" spans="2:12" x14ac:dyDescent="0.35">
      <c r="B3" s="56"/>
      <c r="C3" s="56"/>
      <c r="D3" s="636"/>
      <c r="E3" s="636"/>
      <c r="F3" s="636"/>
      <c r="G3" s="56"/>
      <c r="H3" s="56"/>
      <c r="I3" s="56"/>
      <c r="J3" s="56"/>
      <c r="K3" s="56"/>
    </row>
    <row r="4" spans="2:12" ht="12" hidden="1" customHeight="1" x14ac:dyDescent="0.4">
      <c r="B4" s="406"/>
      <c r="C4" s="406"/>
      <c r="D4" s="407"/>
      <c r="E4" s="406"/>
      <c r="F4" s="406"/>
      <c r="G4" s="406"/>
      <c r="H4" s="406"/>
      <c r="I4" s="406"/>
      <c r="J4" s="406"/>
      <c r="K4" s="406"/>
    </row>
    <row r="5" spans="2:12" ht="21.75" hidden="1" customHeight="1" x14ac:dyDescent="0.4">
      <c r="B5" s="406"/>
      <c r="C5" s="408"/>
      <c r="D5" s="409" t="s">
        <v>221</v>
      </c>
      <c r="E5" s="410"/>
      <c r="F5" s="410"/>
      <c r="G5" s="410"/>
      <c r="H5" s="410"/>
      <c r="I5" s="410"/>
      <c r="J5" s="410"/>
      <c r="K5" s="411"/>
    </row>
    <row r="6" spans="2:12" ht="12" hidden="1" customHeight="1" x14ac:dyDescent="0.35">
      <c r="B6" s="406"/>
      <c r="C6" s="412"/>
      <c r="D6" s="413"/>
      <c r="E6" s="412"/>
      <c r="F6" s="412"/>
      <c r="G6" s="412"/>
      <c r="H6" s="412"/>
      <c r="I6" s="412"/>
      <c r="J6" s="412"/>
      <c r="K6" s="406"/>
    </row>
    <row r="7" spans="2:12" hidden="1" x14ac:dyDescent="0.35">
      <c r="B7" s="406"/>
      <c r="C7" s="414">
        <v>1</v>
      </c>
      <c r="D7" s="630">
        <f>'D. Budget'!C14</f>
        <v>0</v>
      </c>
      <c r="E7" s="630"/>
      <c r="F7" s="630"/>
      <c r="G7" s="630"/>
      <c r="H7" s="630"/>
      <c r="I7" s="630"/>
      <c r="J7" s="630"/>
      <c r="K7" s="406"/>
    </row>
    <row r="8" spans="2:12" hidden="1" x14ac:dyDescent="0.35">
      <c r="B8" s="406"/>
      <c r="C8" s="415"/>
      <c r="D8" s="465" t="s">
        <v>222</v>
      </c>
      <c r="E8" s="633" t="s">
        <v>223</v>
      </c>
      <c r="F8" s="633"/>
      <c r="G8" s="633"/>
      <c r="H8" s="633"/>
      <c r="I8" s="633"/>
      <c r="J8" s="633"/>
      <c r="K8" s="406"/>
    </row>
    <row r="9" spans="2:12" hidden="1" x14ac:dyDescent="0.35">
      <c r="B9" s="406"/>
      <c r="C9" s="415"/>
      <c r="D9" s="465" t="s">
        <v>224</v>
      </c>
      <c r="E9" s="633" t="s">
        <v>225</v>
      </c>
      <c r="F9" s="633"/>
      <c r="G9" s="633"/>
      <c r="H9" s="633"/>
      <c r="I9" s="633"/>
      <c r="J9" s="633"/>
      <c r="K9" s="406"/>
    </row>
    <row r="10" spans="2:12" ht="25" hidden="1" x14ac:dyDescent="0.35">
      <c r="B10" s="406"/>
      <c r="C10" s="415"/>
      <c r="D10" s="468" t="s">
        <v>226</v>
      </c>
      <c r="E10" s="416" t="s">
        <v>18</v>
      </c>
      <c r="F10" s="465"/>
      <c r="G10" s="465"/>
      <c r="H10" s="465"/>
      <c r="I10" s="465"/>
      <c r="J10" s="465"/>
      <c r="K10" s="406"/>
    </row>
    <row r="11" spans="2:12" hidden="1" x14ac:dyDescent="0.35">
      <c r="B11" s="406"/>
      <c r="C11" s="415" t="s">
        <v>227</v>
      </c>
      <c r="D11" s="465" t="s">
        <v>29</v>
      </c>
      <c r="E11" s="465" t="s">
        <v>228</v>
      </c>
      <c r="F11" s="465"/>
      <c r="G11" s="465"/>
      <c r="H11" s="465"/>
      <c r="I11" s="465"/>
      <c r="J11" s="465"/>
      <c r="K11" s="406"/>
    </row>
    <row r="12" spans="2:12" s="34" customFormat="1" hidden="1" x14ac:dyDescent="0.35">
      <c r="B12" s="417"/>
      <c r="C12" s="418" t="s">
        <v>227</v>
      </c>
      <c r="D12" s="416" t="s">
        <v>229</v>
      </c>
      <c r="E12" s="416" t="s">
        <v>228</v>
      </c>
      <c r="F12" s="416"/>
      <c r="G12" s="416"/>
      <c r="H12" s="416"/>
      <c r="I12" s="416"/>
      <c r="J12" s="416"/>
      <c r="K12" s="417"/>
    </row>
    <row r="13" spans="2:12" s="34" customFormat="1" hidden="1" x14ac:dyDescent="0.35">
      <c r="B13" s="417"/>
      <c r="C13" s="418" t="s">
        <v>227</v>
      </c>
      <c r="D13" s="416" t="s">
        <v>230</v>
      </c>
      <c r="E13" s="416" t="s">
        <v>228</v>
      </c>
      <c r="F13" s="416"/>
      <c r="G13" s="416"/>
      <c r="H13" s="416"/>
      <c r="I13" s="416"/>
      <c r="J13" s="416"/>
      <c r="K13" s="417"/>
    </row>
    <row r="14" spans="2:12" s="34" customFormat="1" hidden="1" x14ac:dyDescent="0.35">
      <c r="B14" s="417"/>
      <c r="C14" s="418" t="s">
        <v>227</v>
      </c>
      <c r="D14" s="416" t="s">
        <v>231</v>
      </c>
      <c r="E14" s="416" t="s">
        <v>228</v>
      </c>
      <c r="F14" s="416"/>
      <c r="G14" s="416"/>
      <c r="H14" s="416"/>
      <c r="I14" s="416"/>
      <c r="J14" s="416"/>
      <c r="K14" s="417"/>
    </row>
    <row r="15" spans="2:12" s="34" customFormat="1" hidden="1" x14ac:dyDescent="0.35">
      <c r="B15" s="417"/>
      <c r="C15" s="418" t="s">
        <v>227</v>
      </c>
      <c r="D15" s="416" t="s">
        <v>232</v>
      </c>
      <c r="E15" s="416" t="s">
        <v>233</v>
      </c>
      <c r="F15" s="416"/>
      <c r="G15" s="416"/>
      <c r="H15" s="416"/>
      <c r="I15" s="416"/>
      <c r="J15" s="416"/>
      <c r="K15" s="417"/>
    </row>
    <row r="16" spans="2:12" hidden="1" x14ac:dyDescent="0.35">
      <c r="B16" s="406"/>
      <c r="C16" s="414">
        <v>2</v>
      </c>
      <c r="D16" s="630">
        <f>'D. Budget'!C15</f>
        <v>0</v>
      </c>
      <c r="E16" s="630"/>
      <c r="F16" s="630"/>
      <c r="G16" s="630"/>
      <c r="H16" s="630"/>
      <c r="I16" s="630"/>
      <c r="J16" s="630"/>
      <c r="K16" s="406"/>
    </row>
    <row r="17" spans="2:11" hidden="1" x14ac:dyDescent="0.35">
      <c r="B17" s="406"/>
      <c r="C17" s="415"/>
      <c r="D17" s="465" t="s">
        <v>222</v>
      </c>
      <c r="E17" s="633" t="s">
        <v>223</v>
      </c>
      <c r="F17" s="633"/>
      <c r="G17" s="633"/>
      <c r="H17" s="633"/>
      <c r="I17" s="633"/>
      <c r="J17" s="633"/>
      <c r="K17" s="406"/>
    </row>
    <row r="18" spans="2:11" hidden="1" x14ac:dyDescent="0.35">
      <c r="B18" s="406"/>
      <c r="C18" s="415"/>
      <c r="D18" s="465" t="s">
        <v>224</v>
      </c>
      <c r="E18" s="633" t="s">
        <v>225</v>
      </c>
      <c r="F18" s="633"/>
      <c r="G18" s="633"/>
      <c r="H18" s="633"/>
      <c r="I18" s="633"/>
      <c r="J18" s="633"/>
      <c r="K18" s="406"/>
    </row>
    <row r="19" spans="2:11" ht="25" hidden="1" x14ac:dyDescent="0.35">
      <c r="B19" s="406"/>
      <c r="C19" s="415"/>
      <c r="D19" s="468" t="s">
        <v>226</v>
      </c>
      <c r="E19" s="416" t="s">
        <v>18</v>
      </c>
      <c r="F19" s="465"/>
      <c r="G19" s="465"/>
      <c r="H19" s="465"/>
      <c r="I19" s="465"/>
      <c r="J19" s="465"/>
      <c r="K19" s="406"/>
    </row>
    <row r="20" spans="2:11" hidden="1" x14ac:dyDescent="0.35">
      <c r="B20" s="406"/>
      <c r="C20" s="415" t="s">
        <v>227</v>
      </c>
      <c r="D20" s="465" t="s">
        <v>29</v>
      </c>
      <c r="E20" s="465" t="s">
        <v>228</v>
      </c>
      <c r="F20" s="465"/>
      <c r="G20" s="465"/>
      <c r="H20" s="465"/>
      <c r="I20" s="465"/>
      <c r="J20" s="465"/>
      <c r="K20" s="406"/>
    </row>
    <row r="21" spans="2:11" s="34" customFormat="1" hidden="1" x14ac:dyDescent="0.35">
      <c r="B21" s="417"/>
      <c r="C21" s="418" t="s">
        <v>227</v>
      </c>
      <c r="D21" s="416" t="s">
        <v>229</v>
      </c>
      <c r="E21" s="416" t="s">
        <v>228</v>
      </c>
      <c r="F21" s="416"/>
      <c r="G21" s="416"/>
      <c r="H21" s="416"/>
      <c r="I21" s="416"/>
      <c r="J21" s="416"/>
      <c r="K21" s="417"/>
    </row>
    <row r="22" spans="2:11" s="34" customFormat="1" hidden="1" x14ac:dyDescent="0.35">
      <c r="B22" s="417"/>
      <c r="C22" s="418" t="s">
        <v>227</v>
      </c>
      <c r="D22" s="416" t="s">
        <v>230</v>
      </c>
      <c r="E22" s="416" t="s">
        <v>228</v>
      </c>
      <c r="F22" s="416"/>
      <c r="G22" s="416"/>
      <c r="H22" s="416"/>
      <c r="I22" s="416"/>
      <c r="J22" s="416"/>
      <c r="K22" s="417"/>
    </row>
    <row r="23" spans="2:11" s="34" customFormat="1" hidden="1" x14ac:dyDescent="0.35">
      <c r="B23" s="417"/>
      <c r="C23" s="418" t="s">
        <v>227</v>
      </c>
      <c r="D23" s="416" t="s">
        <v>231</v>
      </c>
      <c r="E23" s="416" t="s">
        <v>228</v>
      </c>
      <c r="F23" s="416"/>
      <c r="G23" s="416"/>
      <c r="H23" s="416"/>
      <c r="I23" s="416"/>
      <c r="J23" s="416"/>
      <c r="K23" s="417"/>
    </row>
    <row r="24" spans="2:11" s="34" customFormat="1" hidden="1" x14ac:dyDescent="0.35">
      <c r="B24" s="417"/>
      <c r="C24" s="418" t="s">
        <v>227</v>
      </c>
      <c r="D24" s="416" t="s">
        <v>232</v>
      </c>
      <c r="E24" s="416" t="s">
        <v>233</v>
      </c>
      <c r="F24" s="416"/>
      <c r="G24" s="416"/>
      <c r="H24" s="416"/>
      <c r="I24" s="416"/>
      <c r="J24" s="416"/>
      <c r="K24" s="417"/>
    </row>
    <row r="25" spans="2:11" hidden="1" x14ac:dyDescent="0.35">
      <c r="B25" s="406"/>
      <c r="C25" s="414">
        <v>3</v>
      </c>
      <c r="D25" s="630">
        <f>'D. Budget'!C16</f>
        <v>0</v>
      </c>
      <c r="E25" s="630"/>
      <c r="F25" s="630"/>
      <c r="G25" s="630"/>
      <c r="H25" s="630"/>
      <c r="I25" s="630"/>
      <c r="J25" s="630"/>
      <c r="K25" s="406"/>
    </row>
    <row r="26" spans="2:11" hidden="1" x14ac:dyDescent="0.35">
      <c r="B26" s="406"/>
      <c r="C26" s="415"/>
      <c r="D26" s="465" t="s">
        <v>222</v>
      </c>
      <c r="E26" s="633" t="s">
        <v>223</v>
      </c>
      <c r="F26" s="633"/>
      <c r="G26" s="633"/>
      <c r="H26" s="633"/>
      <c r="I26" s="633"/>
      <c r="J26" s="633"/>
      <c r="K26" s="406"/>
    </row>
    <row r="27" spans="2:11" hidden="1" x14ac:dyDescent="0.35">
      <c r="B27" s="406"/>
      <c r="C27" s="415"/>
      <c r="D27" s="465" t="s">
        <v>224</v>
      </c>
      <c r="E27" s="633" t="s">
        <v>225</v>
      </c>
      <c r="F27" s="633"/>
      <c r="G27" s="633"/>
      <c r="H27" s="633"/>
      <c r="I27" s="633"/>
      <c r="J27" s="633"/>
      <c r="K27" s="406"/>
    </row>
    <row r="28" spans="2:11" ht="25" hidden="1" x14ac:dyDescent="0.35">
      <c r="B28" s="406"/>
      <c r="C28" s="415"/>
      <c r="D28" s="468" t="s">
        <v>226</v>
      </c>
      <c r="E28" s="416" t="s">
        <v>18</v>
      </c>
      <c r="F28" s="465"/>
      <c r="G28" s="465"/>
      <c r="H28" s="465"/>
      <c r="I28" s="465"/>
      <c r="J28" s="465"/>
      <c r="K28" s="406"/>
    </row>
    <row r="29" spans="2:11" hidden="1" x14ac:dyDescent="0.35">
      <c r="B29" s="406"/>
      <c r="C29" s="415" t="s">
        <v>227</v>
      </c>
      <c r="D29" s="465" t="s">
        <v>29</v>
      </c>
      <c r="E29" s="465" t="s">
        <v>228</v>
      </c>
      <c r="F29" s="465"/>
      <c r="G29" s="465"/>
      <c r="H29" s="465"/>
      <c r="I29" s="465"/>
      <c r="J29" s="465"/>
      <c r="K29" s="406"/>
    </row>
    <row r="30" spans="2:11" s="34" customFormat="1" hidden="1" x14ac:dyDescent="0.35">
      <c r="B30" s="417"/>
      <c r="C30" s="418" t="s">
        <v>227</v>
      </c>
      <c r="D30" s="416" t="s">
        <v>229</v>
      </c>
      <c r="E30" s="416" t="s">
        <v>228</v>
      </c>
      <c r="F30" s="416"/>
      <c r="G30" s="416"/>
      <c r="H30" s="416"/>
      <c r="I30" s="416"/>
      <c r="J30" s="416"/>
      <c r="K30" s="417"/>
    </row>
    <row r="31" spans="2:11" s="34" customFormat="1" hidden="1" x14ac:dyDescent="0.35">
      <c r="B31" s="417"/>
      <c r="C31" s="418" t="s">
        <v>227</v>
      </c>
      <c r="D31" s="416" t="s">
        <v>230</v>
      </c>
      <c r="E31" s="416" t="s">
        <v>228</v>
      </c>
      <c r="F31" s="416"/>
      <c r="G31" s="416"/>
      <c r="H31" s="416"/>
      <c r="I31" s="416"/>
      <c r="J31" s="416"/>
      <c r="K31" s="417"/>
    </row>
    <row r="32" spans="2:11" s="34" customFormat="1" hidden="1" x14ac:dyDescent="0.35">
      <c r="B32" s="417"/>
      <c r="C32" s="418" t="s">
        <v>227</v>
      </c>
      <c r="D32" s="416" t="s">
        <v>231</v>
      </c>
      <c r="E32" s="416" t="s">
        <v>228</v>
      </c>
      <c r="F32" s="416"/>
      <c r="G32" s="416"/>
      <c r="H32" s="416"/>
      <c r="I32" s="416"/>
      <c r="J32" s="416"/>
      <c r="K32" s="417"/>
    </row>
    <row r="33" spans="2:11" s="34" customFormat="1" hidden="1" x14ac:dyDescent="0.35">
      <c r="B33" s="417"/>
      <c r="C33" s="418" t="s">
        <v>227</v>
      </c>
      <c r="D33" s="416" t="s">
        <v>232</v>
      </c>
      <c r="E33" s="416" t="s">
        <v>233</v>
      </c>
      <c r="F33" s="416"/>
      <c r="G33" s="416"/>
      <c r="H33" s="416"/>
      <c r="I33" s="416"/>
      <c r="J33" s="416"/>
      <c r="K33" s="417"/>
    </row>
    <row r="34" spans="2:11" hidden="1" x14ac:dyDescent="0.35">
      <c r="B34" s="406"/>
      <c r="C34" s="414">
        <v>4</v>
      </c>
      <c r="D34" s="630">
        <f>'D. Budget'!C17</f>
        <v>0</v>
      </c>
      <c r="E34" s="630"/>
      <c r="F34" s="630"/>
      <c r="G34" s="630"/>
      <c r="H34" s="630"/>
      <c r="I34" s="630"/>
      <c r="J34" s="630"/>
      <c r="K34" s="406"/>
    </row>
    <row r="35" spans="2:11" hidden="1" x14ac:dyDescent="0.35">
      <c r="B35" s="406"/>
      <c r="C35" s="415"/>
      <c r="D35" s="465" t="s">
        <v>222</v>
      </c>
      <c r="E35" s="633" t="s">
        <v>223</v>
      </c>
      <c r="F35" s="633"/>
      <c r="G35" s="633"/>
      <c r="H35" s="633"/>
      <c r="I35" s="633"/>
      <c r="J35" s="633"/>
      <c r="K35" s="406"/>
    </row>
    <row r="36" spans="2:11" hidden="1" x14ac:dyDescent="0.35">
      <c r="B36" s="406"/>
      <c r="C36" s="415"/>
      <c r="D36" s="465" t="s">
        <v>224</v>
      </c>
      <c r="E36" s="633" t="s">
        <v>225</v>
      </c>
      <c r="F36" s="633"/>
      <c r="G36" s="633"/>
      <c r="H36" s="633"/>
      <c r="I36" s="633"/>
      <c r="J36" s="633"/>
      <c r="K36" s="406"/>
    </row>
    <row r="37" spans="2:11" ht="25" hidden="1" x14ac:dyDescent="0.35">
      <c r="B37" s="406"/>
      <c r="C37" s="415"/>
      <c r="D37" s="468" t="s">
        <v>226</v>
      </c>
      <c r="E37" s="416" t="s">
        <v>18</v>
      </c>
      <c r="F37" s="465"/>
      <c r="G37" s="465"/>
      <c r="H37" s="465"/>
      <c r="I37" s="465"/>
      <c r="J37" s="465"/>
      <c r="K37" s="406"/>
    </row>
    <row r="38" spans="2:11" hidden="1" x14ac:dyDescent="0.35">
      <c r="B38" s="406"/>
      <c r="C38" s="415" t="s">
        <v>227</v>
      </c>
      <c r="D38" s="465" t="s">
        <v>29</v>
      </c>
      <c r="E38" s="465" t="s">
        <v>228</v>
      </c>
      <c r="F38" s="465"/>
      <c r="G38" s="465"/>
      <c r="H38" s="465"/>
      <c r="I38" s="465"/>
      <c r="J38" s="465"/>
      <c r="K38" s="406"/>
    </row>
    <row r="39" spans="2:11" s="34" customFormat="1" hidden="1" x14ac:dyDescent="0.35">
      <c r="B39" s="417"/>
      <c r="C39" s="418" t="s">
        <v>227</v>
      </c>
      <c r="D39" s="416" t="s">
        <v>229</v>
      </c>
      <c r="E39" s="416" t="s">
        <v>228</v>
      </c>
      <c r="F39" s="416"/>
      <c r="G39" s="416"/>
      <c r="H39" s="416"/>
      <c r="I39" s="416"/>
      <c r="J39" s="416"/>
      <c r="K39" s="417"/>
    </row>
    <row r="40" spans="2:11" s="34" customFormat="1" hidden="1" x14ac:dyDescent="0.35">
      <c r="B40" s="417"/>
      <c r="C40" s="418" t="s">
        <v>227</v>
      </c>
      <c r="D40" s="416" t="s">
        <v>230</v>
      </c>
      <c r="E40" s="416" t="s">
        <v>228</v>
      </c>
      <c r="F40" s="416"/>
      <c r="G40" s="416"/>
      <c r="H40" s="416"/>
      <c r="I40" s="416"/>
      <c r="J40" s="416"/>
      <c r="K40" s="417"/>
    </row>
    <row r="41" spans="2:11" s="34" customFormat="1" hidden="1" x14ac:dyDescent="0.35">
      <c r="B41" s="417"/>
      <c r="C41" s="418" t="s">
        <v>227</v>
      </c>
      <c r="D41" s="416" t="s">
        <v>231</v>
      </c>
      <c r="E41" s="416" t="s">
        <v>228</v>
      </c>
      <c r="F41" s="416"/>
      <c r="G41" s="416"/>
      <c r="H41" s="416"/>
      <c r="I41" s="416"/>
      <c r="J41" s="416"/>
      <c r="K41" s="417"/>
    </row>
    <row r="42" spans="2:11" s="34" customFormat="1" hidden="1" x14ac:dyDescent="0.35">
      <c r="B42" s="417"/>
      <c r="C42" s="418" t="s">
        <v>227</v>
      </c>
      <c r="D42" s="416" t="s">
        <v>232</v>
      </c>
      <c r="E42" s="416" t="s">
        <v>233</v>
      </c>
      <c r="F42" s="416"/>
      <c r="G42" s="416"/>
      <c r="H42" s="416"/>
      <c r="I42" s="416"/>
      <c r="J42" s="416"/>
      <c r="K42" s="417"/>
    </row>
    <row r="43" spans="2:11" hidden="1" x14ac:dyDescent="0.35">
      <c r="B43" s="406"/>
      <c r="C43" s="414">
        <v>5</v>
      </c>
      <c r="D43" s="630">
        <f>'D. Budget'!C18</f>
        <v>0</v>
      </c>
      <c r="E43" s="630"/>
      <c r="F43" s="630"/>
      <c r="G43" s="630"/>
      <c r="H43" s="630"/>
      <c r="I43" s="630"/>
      <c r="J43" s="630"/>
      <c r="K43" s="406"/>
    </row>
    <row r="44" spans="2:11" hidden="1" x14ac:dyDescent="0.35">
      <c r="B44" s="406"/>
      <c r="C44" s="415"/>
      <c r="D44" s="465" t="s">
        <v>222</v>
      </c>
      <c r="E44" s="633" t="s">
        <v>223</v>
      </c>
      <c r="F44" s="633"/>
      <c r="G44" s="633"/>
      <c r="H44" s="633"/>
      <c r="I44" s="633"/>
      <c r="J44" s="633"/>
      <c r="K44" s="406"/>
    </row>
    <row r="45" spans="2:11" hidden="1" x14ac:dyDescent="0.35">
      <c r="B45" s="406"/>
      <c r="C45" s="415"/>
      <c r="D45" s="465" t="s">
        <v>224</v>
      </c>
      <c r="E45" s="633" t="s">
        <v>225</v>
      </c>
      <c r="F45" s="633"/>
      <c r="G45" s="633"/>
      <c r="H45" s="633"/>
      <c r="I45" s="633"/>
      <c r="J45" s="633"/>
      <c r="K45" s="406"/>
    </row>
    <row r="46" spans="2:11" ht="25" hidden="1" x14ac:dyDescent="0.35">
      <c r="B46" s="406"/>
      <c r="C46" s="415"/>
      <c r="D46" s="468" t="s">
        <v>226</v>
      </c>
      <c r="E46" s="416" t="s">
        <v>18</v>
      </c>
      <c r="F46" s="465"/>
      <c r="G46" s="465"/>
      <c r="H46" s="465"/>
      <c r="I46" s="465"/>
      <c r="J46" s="465"/>
      <c r="K46" s="406"/>
    </row>
    <row r="47" spans="2:11" hidden="1" x14ac:dyDescent="0.35">
      <c r="B47" s="406"/>
      <c r="C47" s="415" t="s">
        <v>227</v>
      </c>
      <c r="D47" s="465" t="s">
        <v>29</v>
      </c>
      <c r="E47" s="465" t="s">
        <v>228</v>
      </c>
      <c r="F47" s="465"/>
      <c r="G47" s="465"/>
      <c r="H47" s="465"/>
      <c r="I47" s="465"/>
      <c r="J47" s="465"/>
      <c r="K47" s="406"/>
    </row>
    <row r="48" spans="2:11" s="34" customFormat="1" hidden="1" x14ac:dyDescent="0.35">
      <c r="B48" s="417"/>
      <c r="C48" s="418" t="s">
        <v>227</v>
      </c>
      <c r="D48" s="416" t="s">
        <v>229</v>
      </c>
      <c r="E48" s="416" t="s">
        <v>228</v>
      </c>
      <c r="F48" s="416"/>
      <c r="G48" s="416"/>
      <c r="H48" s="416"/>
      <c r="I48" s="416"/>
      <c r="J48" s="416"/>
      <c r="K48" s="417"/>
    </row>
    <row r="49" spans="2:11" s="34" customFormat="1" hidden="1" x14ac:dyDescent="0.35">
      <c r="B49" s="417"/>
      <c r="C49" s="418" t="s">
        <v>227</v>
      </c>
      <c r="D49" s="416" t="s">
        <v>230</v>
      </c>
      <c r="E49" s="416" t="s">
        <v>228</v>
      </c>
      <c r="F49" s="416"/>
      <c r="G49" s="416"/>
      <c r="H49" s="416"/>
      <c r="I49" s="416"/>
      <c r="J49" s="416"/>
      <c r="K49" s="417"/>
    </row>
    <row r="50" spans="2:11" s="34" customFormat="1" hidden="1" x14ac:dyDescent="0.35">
      <c r="B50" s="417"/>
      <c r="C50" s="418" t="s">
        <v>227</v>
      </c>
      <c r="D50" s="416" t="s">
        <v>231</v>
      </c>
      <c r="E50" s="416" t="s">
        <v>228</v>
      </c>
      <c r="F50" s="416"/>
      <c r="G50" s="416"/>
      <c r="H50" s="416"/>
      <c r="I50" s="416"/>
      <c r="J50" s="416"/>
      <c r="K50" s="417"/>
    </row>
    <row r="51" spans="2:11" s="34" customFormat="1" hidden="1" x14ac:dyDescent="0.35">
      <c r="B51" s="417"/>
      <c r="C51" s="418" t="s">
        <v>227</v>
      </c>
      <c r="D51" s="416" t="s">
        <v>232</v>
      </c>
      <c r="E51" s="416" t="s">
        <v>233</v>
      </c>
      <c r="F51" s="416"/>
      <c r="G51" s="416"/>
      <c r="H51" s="416"/>
      <c r="I51" s="416"/>
      <c r="J51" s="416"/>
      <c r="K51" s="417"/>
    </row>
    <row r="52" spans="2:11" hidden="1" x14ac:dyDescent="0.35">
      <c r="B52" s="406"/>
      <c r="C52" s="414">
        <v>6</v>
      </c>
      <c r="D52" s="630">
        <f>'D. Budget'!C19</f>
        <v>0</v>
      </c>
      <c r="E52" s="630"/>
      <c r="F52" s="630"/>
      <c r="G52" s="630"/>
      <c r="H52" s="630"/>
      <c r="I52" s="630"/>
      <c r="J52" s="630"/>
      <c r="K52" s="406"/>
    </row>
    <row r="53" spans="2:11" hidden="1" x14ac:dyDescent="0.35">
      <c r="B53" s="406"/>
      <c r="C53" s="415"/>
      <c r="D53" s="465" t="s">
        <v>222</v>
      </c>
      <c r="E53" s="633" t="s">
        <v>223</v>
      </c>
      <c r="F53" s="633"/>
      <c r="G53" s="633"/>
      <c r="H53" s="633"/>
      <c r="I53" s="633"/>
      <c r="J53" s="633"/>
      <c r="K53" s="406"/>
    </row>
    <row r="54" spans="2:11" hidden="1" x14ac:dyDescent="0.35">
      <c r="B54" s="406"/>
      <c r="C54" s="415"/>
      <c r="D54" s="465" t="s">
        <v>224</v>
      </c>
      <c r="E54" s="633" t="s">
        <v>225</v>
      </c>
      <c r="F54" s="633"/>
      <c r="G54" s="633"/>
      <c r="H54" s="633"/>
      <c r="I54" s="633"/>
      <c r="J54" s="633"/>
      <c r="K54" s="406"/>
    </row>
    <row r="55" spans="2:11" ht="25" hidden="1" x14ac:dyDescent="0.35">
      <c r="B55" s="406"/>
      <c r="C55" s="415"/>
      <c r="D55" s="468" t="s">
        <v>226</v>
      </c>
      <c r="E55" s="416" t="s">
        <v>18</v>
      </c>
      <c r="F55" s="465"/>
      <c r="G55" s="465"/>
      <c r="H55" s="465"/>
      <c r="I55" s="465"/>
      <c r="J55" s="465"/>
      <c r="K55" s="406"/>
    </row>
    <row r="56" spans="2:11" hidden="1" x14ac:dyDescent="0.35">
      <c r="B56" s="406"/>
      <c r="C56" s="415" t="s">
        <v>227</v>
      </c>
      <c r="D56" s="465" t="s">
        <v>29</v>
      </c>
      <c r="E56" s="465" t="s">
        <v>228</v>
      </c>
      <c r="F56" s="465"/>
      <c r="G56" s="465"/>
      <c r="H56" s="465"/>
      <c r="I56" s="465"/>
      <c r="J56" s="465"/>
      <c r="K56" s="406"/>
    </row>
    <row r="57" spans="2:11" s="34" customFormat="1" hidden="1" x14ac:dyDescent="0.35">
      <c r="B57" s="417"/>
      <c r="C57" s="418" t="s">
        <v>227</v>
      </c>
      <c r="D57" s="416" t="s">
        <v>229</v>
      </c>
      <c r="E57" s="416" t="s">
        <v>228</v>
      </c>
      <c r="F57" s="416"/>
      <c r="G57" s="416"/>
      <c r="H57" s="416"/>
      <c r="I57" s="416"/>
      <c r="J57" s="416"/>
      <c r="K57" s="417"/>
    </row>
    <row r="58" spans="2:11" s="34" customFormat="1" hidden="1" x14ac:dyDescent="0.35">
      <c r="B58" s="417"/>
      <c r="C58" s="418" t="s">
        <v>227</v>
      </c>
      <c r="D58" s="416" t="s">
        <v>230</v>
      </c>
      <c r="E58" s="416" t="s">
        <v>228</v>
      </c>
      <c r="F58" s="416"/>
      <c r="G58" s="416"/>
      <c r="H58" s="416"/>
      <c r="I58" s="416"/>
      <c r="J58" s="416"/>
      <c r="K58" s="417"/>
    </row>
    <row r="59" spans="2:11" s="34" customFormat="1" hidden="1" x14ac:dyDescent="0.35">
      <c r="B59" s="417"/>
      <c r="C59" s="418" t="s">
        <v>227</v>
      </c>
      <c r="D59" s="416" t="s">
        <v>231</v>
      </c>
      <c r="E59" s="416" t="s">
        <v>228</v>
      </c>
      <c r="F59" s="416"/>
      <c r="G59" s="416"/>
      <c r="H59" s="416"/>
      <c r="I59" s="416"/>
      <c r="J59" s="416"/>
      <c r="K59" s="417"/>
    </row>
    <row r="60" spans="2:11" s="34" customFormat="1" hidden="1" x14ac:dyDescent="0.35">
      <c r="B60" s="417"/>
      <c r="C60" s="418" t="s">
        <v>227</v>
      </c>
      <c r="D60" s="416" t="s">
        <v>232</v>
      </c>
      <c r="E60" s="416" t="s">
        <v>233</v>
      </c>
      <c r="F60" s="416"/>
      <c r="G60" s="416"/>
      <c r="H60" s="416"/>
      <c r="I60" s="416"/>
      <c r="J60" s="416"/>
      <c r="K60" s="417"/>
    </row>
    <row r="61" spans="2:11" hidden="1" x14ac:dyDescent="0.35">
      <c r="B61" s="406"/>
      <c r="C61" s="414">
        <v>7</v>
      </c>
      <c r="D61" s="630">
        <f>'D. Budget'!C20</f>
        <v>0</v>
      </c>
      <c r="E61" s="630"/>
      <c r="F61" s="630"/>
      <c r="G61" s="630"/>
      <c r="H61" s="630"/>
      <c r="I61" s="630"/>
      <c r="J61" s="630"/>
      <c r="K61" s="406"/>
    </row>
    <row r="62" spans="2:11" hidden="1" x14ac:dyDescent="0.35">
      <c r="B62" s="406"/>
      <c r="C62" s="415"/>
      <c r="D62" s="465" t="s">
        <v>222</v>
      </c>
      <c r="E62" s="633" t="s">
        <v>223</v>
      </c>
      <c r="F62" s="633"/>
      <c r="G62" s="633"/>
      <c r="H62" s="633"/>
      <c r="I62" s="633"/>
      <c r="J62" s="633"/>
      <c r="K62" s="406"/>
    </row>
    <row r="63" spans="2:11" hidden="1" x14ac:dyDescent="0.35">
      <c r="B63" s="406"/>
      <c r="C63" s="415"/>
      <c r="D63" s="465" t="s">
        <v>224</v>
      </c>
      <c r="E63" s="633" t="s">
        <v>225</v>
      </c>
      <c r="F63" s="633"/>
      <c r="G63" s="633"/>
      <c r="H63" s="633"/>
      <c r="I63" s="633"/>
      <c r="J63" s="633"/>
      <c r="K63" s="406"/>
    </row>
    <row r="64" spans="2:11" ht="25" hidden="1" x14ac:dyDescent="0.35">
      <c r="B64" s="406"/>
      <c r="C64" s="415"/>
      <c r="D64" s="468" t="s">
        <v>226</v>
      </c>
      <c r="E64" s="416" t="s">
        <v>18</v>
      </c>
      <c r="F64" s="465"/>
      <c r="G64" s="465"/>
      <c r="H64" s="465"/>
      <c r="I64" s="465"/>
      <c r="J64" s="465"/>
      <c r="K64" s="406"/>
    </row>
    <row r="65" spans="2:11" hidden="1" x14ac:dyDescent="0.35">
      <c r="B65" s="406"/>
      <c r="C65" s="415" t="s">
        <v>227</v>
      </c>
      <c r="D65" s="465" t="s">
        <v>29</v>
      </c>
      <c r="E65" s="465" t="s">
        <v>228</v>
      </c>
      <c r="F65" s="465"/>
      <c r="G65" s="465"/>
      <c r="H65" s="465"/>
      <c r="I65" s="465"/>
      <c r="J65" s="465"/>
      <c r="K65" s="406"/>
    </row>
    <row r="66" spans="2:11" s="34" customFormat="1" hidden="1" x14ac:dyDescent="0.35">
      <c r="B66" s="417"/>
      <c r="C66" s="418" t="s">
        <v>227</v>
      </c>
      <c r="D66" s="416" t="s">
        <v>229</v>
      </c>
      <c r="E66" s="416" t="s">
        <v>228</v>
      </c>
      <c r="F66" s="416"/>
      <c r="G66" s="416"/>
      <c r="H66" s="416"/>
      <c r="I66" s="416"/>
      <c r="J66" s="416"/>
      <c r="K66" s="417"/>
    </row>
    <row r="67" spans="2:11" s="34" customFormat="1" hidden="1" x14ac:dyDescent="0.35">
      <c r="B67" s="417"/>
      <c r="C67" s="418" t="s">
        <v>227</v>
      </c>
      <c r="D67" s="416" t="s">
        <v>230</v>
      </c>
      <c r="E67" s="416" t="s">
        <v>228</v>
      </c>
      <c r="F67" s="416"/>
      <c r="G67" s="416"/>
      <c r="H67" s="416"/>
      <c r="I67" s="416"/>
      <c r="J67" s="416"/>
      <c r="K67" s="417"/>
    </row>
    <row r="68" spans="2:11" s="34" customFormat="1" hidden="1" x14ac:dyDescent="0.35">
      <c r="B68" s="417"/>
      <c r="C68" s="418" t="s">
        <v>227</v>
      </c>
      <c r="D68" s="416" t="s">
        <v>231</v>
      </c>
      <c r="E68" s="416" t="s">
        <v>228</v>
      </c>
      <c r="F68" s="416"/>
      <c r="G68" s="416"/>
      <c r="H68" s="416"/>
      <c r="I68" s="416"/>
      <c r="J68" s="416"/>
      <c r="K68" s="417"/>
    </row>
    <row r="69" spans="2:11" s="34" customFormat="1" hidden="1" x14ac:dyDescent="0.35">
      <c r="B69" s="417"/>
      <c r="C69" s="418" t="s">
        <v>227</v>
      </c>
      <c r="D69" s="416" t="s">
        <v>232</v>
      </c>
      <c r="E69" s="416" t="s">
        <v>233</v>
      </c>
      <c r="F69" s="416"/>
      <c r="G69" s="416"/>
      <c r="H69" s="416"/>
      <c r="I69" s="416"/>
      <c r="J69" s="416"/>
      <c r="K69" s="417"/>
    </row>
    <row r="70" spans="2:11" hidden="1" x14ac:dyDescent="0.35">
      <c r="B70" s="406"/>
      <c r="C70" s="414">
        <v>8</v>
      </c>
      <c r="D70" s="630">
        <f>'D. Budget'!C21</f>
        <v>0</v>
      </c>
      <c r="E70" s="630"/>
      <c r="F70" s="630"/>
      <c r="G70" s="630"/>
      <c r="H70" s="630"/>
      <c r="I70" s="630"/>
      <c r="J70" s="630"/>
      <c r="K70" s="406"/>
    </row>
    <row r="71" spans="2:11" hidden="1" x14ac:dyDescent="0.35">
      <c r="B71" s="406"/>
      <c r="C71" s="415"/>
      <c r="D71" s="465" t="s">
        <v>222</v>
      </c>
      <c r="E71" s="633" t="s">
        <v>223</v>
      </c>
      <c r="F71" s="633"/>
      <c r="G71" s="633"/>
      <c r="H71" s="633"/>
      <c r="I71" s="633"/>
      <c r="J71" s="633"/>
      <c r="K71" s="406"/>
    </row>
    <row r="72" spans="2:11" hidden="1" x14ac:dyDescent="0.35">
      <c r="B72" s="406"/>
      <c r="C72" s="415"/>
      <c r="D72" s="465" t="s">
        <v>224</v>
      </c>
      <c r="E72" s="633" t="s">
        <v>225</v>
      </c>
      <c r="F72" s="633"/>
      <c r="G72" s="633"/>
      <c r="H72" s="633"/>
      <c r="I72" s="633"/>
      <c r="J72" s="633"/>
      <c r="K72" s="406"/>
    </row>
    <row r="73" spans="2:11" ht="25" hidden="1" x14ac:dyDescent="0.35">
      <c r="B73" s="406"/>
      <c r="C73" s="415"/>
      <c r="D73" s="468" t="s">
        <v>226</v>
      </c>
      <c r="E73" s="416" t="s">
        <v>18</v>
      </c>
      <c r="F73" s="465"/>
      <c r="G73" s="465"/>
      <c r="H73" s="465"/>
      <c r="I73" s="465"/>
      <c r="J73" s="465"/>
      <c r="K73" s="406"/>
    </row>
    <row r="74" spans="2:11" hidden="1" x14ac:dyDescent="0.35">
      <c r="B74" s="406"/>
      <c r="C74" s="415" t="s">
        <v>227</v>
      </c>
      <c r="D74" s="465" t="s">
        <v>29</v>
      </c>
      <c r="E74" s="465" t="s">
        <v>228</v>
      </c>
      <c r="F74" s="465"/>
      <c r="G74" s="465"/>
      <c r="H74" s="465"/>
      <c r="I74" s="465"/>
      <c r="J74" s="465"/>
      <c r="K74" s="406"/>
    </row>
    <row r="75" spans="2:11" s="34" customFormat="1" hidden="1" x14ac:dyDescent="0.35">
      <c r="B75" s="417"/>
      <c r="C75" s="418" t="s">
        <v>227</v>
      </c>
      <c r="D75" s="416" t="s">
        <v>229</v>
      </c>
      <c r="E75" s="416" t="s">
        <v>228</v>
      </c>
      <c r="F75" s="416"/>
      <c r="G75" s="416"/>
      <c r="H75" s="416"/>
      <c r="I75" s="416"/>
      <c r="J75" s="416"/>
      <c r="K75" s="417"/>
    </row>
    <row r="76" spans="2:11" s="34" customFormat="1" hidden="1" x14ac:dyDescent="0.35">
      <c r="B76" s="417"/>
      <c r="C76" s="418" t="s">
        <v>227</v>
      </c>
      <c r="D76" s="416" t="s">
        <v>230</v>
      </c>
      <c r="E76" s="416" t="s">
        <v>228</v>
      </c>
      <c r="F76" s="416"/>
      <c r="G76" s="416"/>
      <c r="H76" s="416"/>
      <c r="I76" s="416"/>
      <c r="J76" s="416"/>
      <c r="K76" s="417"/>
    </row>
    <row r="77" spans="2:11" s="34" customFormat="1" hidden="1" x14ac:dyDescent="0.35">
      <c r="B77" s="417"/>
      <c r="C77" s="418" t="s">
        <v>227</v>
      </c>
      <c r="D77" s="416" t="s">
        <v>231</v>
      </c>
      <c r="E77" s="416" t="s">
        <v>228</v>
      </c>
      <c r="F77" s="416"/>
      <c r="G77" s="416"/>
      <c r="H77" s="416"/>
      <c r="I77" s="416"/>
      <c r="J77" s="416"/>
      <c r="K77" s="417"/>
    </row>
    <row r="78" spans="2:11" s="34" customFormat="1" hidden="1" x14ac:dyDescent="0.35">
      <c r="B78" s="417"/>
      <c r="C78" s="418" t="s">
        <v>227</v>
      </c>
      <c r="D78" s="416" t="s">
        <v>232</v>
      </c>
      <c r="E78" s="416" t="s">
        <v>233</v>
      </c>
      <c r="F78" s="416"/>
      <c r="G78" s="416"/>
      <c r="H78" s="416"/>
      <c r="I78" s="416"/>
      <c r="J78" s="416"/>
      <c r="K78" s="417"/>
    </row>
    <row r="79" spans="2:11" hidden="1" x14ac:dyDescent="0.35">
      <c r="B79" s="406"/>
      <c r="C79" s="414">
        <v>9</v>
      </c>
      <c r="D79" s="630">
        <f>'D. Budget'!C22</f>
        <v>0</v>
      </c>
      <c r="E79" s="630"/>
      <c r="F79" s="630"/>
      <c r="G79" s="630"/>
      <c r="H79" s="630"/>
      <c r="I79" s="630"/>
      <c r="J79" s="630"/>
      <c r="K79" s="406"/>
    </row>
    <row r="80" spans="2:11" hidden="1" x14ac:dyDescent="0.35">
      <c r="B80" s="406"/>
      <c r="C80" s="415"/>
      <c r="D80" s="465" t="s">
        <v>222</v>
      </c>
      <c r="E80" s="633" t="s">
        <v>223</v>
      </c>
      <c r="F80" s="633"/>
      <c r="G80" s="633"/>
      <c r="H80" s="633"/>
      <c r="I80" s="633"/>
      <c r="J80" s="633"/>
      <c r="K80" s="406"/>
    </row>
    <row r="81" spans="2:11" hidden="1" x14ac:dyDescent="0.35">
      <c r="B81" s="406"/>
      <c r="C81" s="415"/>
      <c r="D81" s="465" t="s">
        <v>224</v>
      </c>
      <c r="E81" s="633" t="s">
        <v>225</v>
      </c>
      <c r="F81" s="633"/>
      <c r="G81" s="633"/>
      <c r="H81" s="633"/>
      <c r="I81" s="633"/>
      <c r="J81" s="633"/>
      <c r="K81" s="406"/>
    </row>
    <row r="82" spans="2:11" ht="25" hidden="1" x14ac:dyDescent="0.35">
      <c r="B82" s="406"/>
      <c r="C82" s="415"/>
      <c r="D82" s="468" t="s">
        <v>226</v>
      </c>
      <c r="E82" s="416" t="s">
        <v>18</v>
      </c>
      <c r="F82" s="465"/>
      <c r="G82" s="465"/>
      <c r="H82" s="465"/>
      <c r="I82" s="465"/>
      <c r="J82" s="465"/>
      <c r="K82" s="406"/>
    </row>
    <row r="83" spans="2:11" hidden="1" x14ac:dyDescent="0.35">
      <c r="B83" s="406"/>
      <c r="C83" s="415" t="s">
        <v>227</v>
      </c>
      <c r="D83" s="465" t="s">
        <v>29</v>
      </c>
      <c r="E83" s="465" t="s">
        <v>228</v>
      </c>
      <c r="F83" s="465"/>
      <c r="G83" s="465"/>
      <c r="H83" s="465"/>
      <c r="I83" s="465"/>
      <c r="J83" s="465"/>
      <c r="K83" s="406"/>
    </row>
    <row r="84" spans="2:11" s="34" customFormat="1" hidden="1" x14ac:dyDescent="0.35">
      <c r="B84" s="417"/>
      <c r="C84" s="418" t="s">
        <v>227</v>
      </c>
      <c r="D84" s="416" t="s">
        <v>229</v>
      </c>
      <c r="E84" s="416" t="s">
        <v>228</v>
      </c>
      <c r="F84" s="416"/>
      <c r="G84" s="416"/>
      <c r="H84" s="416"/>
      <c r="I84" s="416"/>
      <c r="J84" s="416"/>
      <c r="K84" s="417"/>
    </row>
    <row r="85" spans="2:11" s="34" customFormat="1" hidden="1" x14ac:dyDescent="0.35">
      <c r="B85" s="417"/>
      <c r="C85" s="418" t="s">
        <v>227</v>
      </c>
      <c r="D85" s="416" t="s">
        <v>230</v>
      </c>
      <c r="E85" s="416" t="s">
        <v>228</v>
      </c>
      <c r="F85" s="416"/>
      <c r="G85" s="416"/>
      <c r="H85" s="416"/>
      <c r="I85" s="416"/>
      <c r="J85" s="416"/>
      <c r="K85" s="417"/>
    </row>
    <row r="86" spans="2:11" s="34" customFormat="1" hidden="1" x14ac:dyDescent="0.35">
      <c r="B86" s="417"/>
      <c r="C86" s="418" t="s">
        <v>227</v>
      </c>
      <c r="D86" s="416" t="s">
        <v>231</v>
      </c>
      <c r="E86" s="416" t="s">
        <v>228</v>
      </c>
      <c r="F86" s="416"/>
      <c r="G86" s="416"/>
      <c r="H86" s="416"/>
      <c r="I86" s="416"/>
      <c r="J86" s="416"/>
      <c r="K86" s="417"/>
    </row>
    <row r="87" spans="2:11" s="34" customFormat="1" hidden="1" x14ac:dyDescent="0.35">
      <c r="B87" s="417"/>
      <c r="C87" s="418" t="s">
        <v>227</v>
      </c>
      <c r="D87" s="416" t="s">
        <v>232</v>
      </c>
      <c r="E87" s="416" t="s">
        <v>233</v>
      </c>
      <c r="F87" s="416"/>
      <c r="G87" s="416"/>
      <c r="H87" s="416"/>
      <c r="I87" s="416"/>
      <c r="J87" s="416"/>
      <c r="K87" s="417"/>
    </row>
    <row r="88" spans="2:11" hidden="1" x14ac:dyDescent="0.35">
      <c r="B88" s="406"/>
      <c r="C88" s="414">
        <v>10</v>
      </c>
      <c r="D88" s="630">
        <f>'D. Budget'!C23</f>
        <v>0</v>
      </c>
      <c r="E88" s="630"/>
      <c r="F88" s="630"/>
      <c r="G88" s="630"/>
      <c r="H88" s="630"/>
      <c r="I88" s="630"/>
      <c r="J88" s="630"/>
      <c r="K88" s="406"/>
    </row>
    <row r="89" spans="2:11" hidden="1" x14ac:dyDescent="0.35">
      <c r="B89" s="406"/>
      <c r="C89" s="415"/>
      <c r="D89" s="465" t="s">
        <v>222</v>
      </c>
      <c r="E89" s="633" t="s">
        <v>223</v>
      </c>
      <c r="F89" s="633"/>
      <c r="G89" s="633"/>
      <c r="H89" s="633"/>
      <c r="I89" s="633"/>
      <c r="J89" s="633"/>
      <c r="K89" s="406"/>
    </row>
    <row r="90" spans="2:11" hidden="1" x14ac:dyDescent="0.35">
      <c r="B90" s="406"/>
      <c r="C90" s="415"/>
      <c r="D90" s="465" t="s">
        <v>224</v>
      </c>
      <c r="E90" s="633" t="s">
        <v>225</v>
      </c>
      <c r="F90" s="633"/>
      <c r="G90" s="633"/>
      <c r="H90" s="633"/>
      <c r="I90" s="633"/>
      <c r="J90" s="633"/>
      <c r="K90" s="406"/>
    </row>
    <row r="91" spans="2:11" ht="25" hidden="1" x14ac:dyDescent="0.35">
      <c r="B91" s="406"/>
      <c r="C91" s="415"/>
      <c r="D91" s="468" t="s">
        <v>226</v>
      </c>
      <c r="E91" s="416" t="s">
        <v>18</v>
      </c>
      <c r="F91" s="465"/>
      <c r="G91" s="465"/>
      <c r="H91" s="465"/>
      <c r="I91" s="465"/>
      <c r="J91" s="465"/>
      <c r="K91" s="406"/>
    </row>
    <row r="92" spans="2:11" hidden="1" x14ac:dyDescent="0.35">
      <c r="B92" s="406"/>
      <c r="C92" s="415" t="s">
        <v>227</v>
      </c>
      <c r="D92" s="465" t="s">
        <v>29</v>
      </c>
      <c r="E92" s="465" t="s">
        <v>228</v>
      </c>
      <c r="F92" s="465"/>
      <c r="G92" s="465"/>
      <c r="H92" s="465"/>
      <c r="I92" s="465"/>
      <c r="J92" s="465"/>
      <c r="K92" s="406"/>
    </row>
    <row r="93" spans="2:11" s="34" customFormat="1" hidden="1" x14ac:dyDescent="0.35">
      <c r="B93" s="417"/>
      <c r="C93" s="418" t="s">
        <v>227</v>
      </c>
      <c r="D93" s="416" t="s">
        <v>229</v>
      </c>
      <c r="E93" s="416" t="s">
        <v>228</v>
      </c>
      <c r="F93" s="416"/>
      <c r="G93" s="416"/>
      <c r="H93" s="416"/>
      <c r="I93" s="416"/>
      <c r="J93" s="416"/>
      <c r="K93" s="417"/>
    </row>
    <row r="94" spans="2:11" s="34" customFormat="1" hidden="1" x14ac:dyDescent="0.35">
      <c r="B94" s="417"/>
      <c r="C94" s="418" t="s">
        <v>227</v>
      </c>
      <c r="D94" s="416" t="s">
        <v>230</v>
      </c>
      <c r="E94" s="416" t="s">
        <v>228</v>
      </c>
      <c r="F94" s="416"/>
      <c r="G94" s="416"/>
      <c r="H94" s="416"/>
      <c r="I94" s="416"/>
      <c r="J94" s="416"/>
      <c r="K94" s="417"/>
    </row>
    <row r="95" spans="2:11" s="34" customFormat="1" hidden="1" x14ac:dyDescent="0.35">
      <c r="B95" s="417"/>
      <c r="C95" s="418" t="s">
        <v>227</v>
      </c>
      <c r="D95" s="416" t="s">
        <v>231</v>
      </c>
      <c r="E95" s="416" t="s">
        <v>228</v>
      </c>
      <c r="F95" s="416"/>
      <c r="G95" s="416"/>
      <c r="H95" s="416"/>
      <c r="I95" s="416"/>
      <c r="J95" s="416"/>
      <c r="K95" s="417"/>
    </row>
    <row r="96" spans="2:11" s="34" customFormat="1" hidden="1" x14ac:dyDescent="0.35">
      <c r="B96" s="417"/>
      <c r="C96" s="418" t="s">
        <v>227</v>
      </c>
      <c r="D96" s="416" t="s">
        <v>232</v>
      </c>
      <c r="E96" s="416" t="s">
        <v>233</v>
      </c>
      <c r="F96" s="416"/>
      <c r="G96" s="416"/>
      <c r="H96" s="416"/>
      <c r="I96" s="416"/>
      <c r="J96" s="416"/>
      <c r="K96" s="417"/>
    </row>
    <row r="97" spans="2:11" hidden="1" x14ac:dyDescent="0.35">
      <c r="B97" s="406"/>
      <c r="C97" s="414">
        <v>11</v>
      </c>
      <c r="D97" s="630">
        <f>'D. Budget'!C24</f>
        <v>0</v>
      </c>
      <c r="E97" s="630"/>
      <c r="F97" s="630"/>
      <c r="G97" s="630"/>
      <c r="H97" s="630"/>
      <c r="I97" s="630"/>
      <c r="J97" s="630"/>
      <c r="K97" s="406"/>
    </row>
    <row r="98" spans="2:11" hidden="1" x14ac:dyDescent="0.35">
      <c r="B98" s="406"/>
      <c r="C98" s="415"/>
      <c r="D98" s="465" t="s">
        <v>222</v>
      </c>
      <c r="E98" s="633" t="s">
        <v>223</v>
      </c>
      <c r="F98" s="633"/>
      <c r="G98" s="633"/>
      <c r="H98" s="633"/>
      <c r="I98" s="633"/>
      <c r="J98" s="633"/>
      <c r="K98" s="406"/>
    </row>
    <row r="99" spans="2:11" hidden="1" x14ac:dyDescent="0.35">
      <c r="B99" s="406"/>
      <c r="C99" s="415"/>
      <c r="D99" s="465" t="s">
        <v>224</v>
      </c>
      <c r="E99" s="633" t="s">
        <v>225</v>
      </c>
      <c r="F99" s="633"/>
      <c r="G99" s="633"/>
      <c r="H99" s="633"/>
      <c r="I99" s="633"/>
      <c r="J99" s="633"/>
      <c r="K99" s="406"/>
    </row>
    <row r="100" spans="2:11" ht="25" hidden="1" x14ac:dyDescent="0.35">
      <c r="B100" s="406"/>
      <c r="C100" s="415"/>
      <c r="D100" s="468" t="s">
        <v>226</v>
      </c>
      <c r="E100" s="416" t="s">
        <v>18</v>
      </c>
      <c r="F100" s="465"/>
      <c r="G100" s="465"/>
      <c r="H100" s="465"/>
      <c r="I100" s="465"/>
      <c r="J100" s="465"/>
      <c r="K100" s="406"/>
    </row>
    <row r="101" spans="2:11" hidden="1" x14ac:dyDescent="0.35">
      <c r="B101" s="406"/>
      <c r="C101" s="415" t="s">
        <v>227</v>
      </c>
      <c r="D101" s="465" t="s">
        <v>29</v>
      </c>
      <c r="E101" s="465" t="s">
        <v>228</v>
      </c>
      <c r="F101" s="465"/>
      <c r="G101" s="465"/>
      <c r="H101" s="465"/>
      <c r="I101" s="465"/>
      <c r="J101" s="465"/>
      <c r="K101" s="406"/>
    </row>
    <row r="102" spans="2:11" s="34" customFormat="1" hidden="1" x14ac:dyDescent="0.35">
      <c r="B102" s="417"/>
      <c r="C102" s="418" t="s">
        <v>227</v>
      </c>
      <c r="D102" s="416" t="s">
        <v>229</v>
      </c>
      <c r="E102" s="416" t="s">
        <v>228</v>
      </c>
      <c r="F102" s="416"/>
      <c r="G102" s="416"/>
      <c r="H102" s="416"/>
      <c r="I102" s="416"/>
      <c r="J102" s="416"/>
      <c r="K102" s="417"/>
    </row>
    <row r="103" spans="2:11" s="34" customFormat="1" hidden="1" x14ac:dyDescent="0.35">
      <c r="B103" s="417"/>
      <c r="C103" s="418" t="s">
        <v>227</v>
      </c>
      <c r="D103" s="416" t="s">
        <v>230</v>
      </c>
      <c r="E103" s="416" t="s">
        <v>228</v>
      </c>
      <c r="F103" s="416"/>
      <c r="G103" s="416"/>
      <c r="H103" s="416"/>
      <c r="I103" s="416"/>
      <c r="J103" s="416"/>
      <c r="K103" s="417"/>
    </row>
    <row r="104" spans="2:11" s="34" customFormat="1" hidden="1" x14ac:dyDescent="0.35">
      <c r="B104" s="417"/>
      <c r="C104" s="418" t="s">
        <v>227</v>
      </c>
      <c r="D104" s="416" t="s">
        <v>231</v>
      </c>
      <c r="E104" s="416" t="s">
        <v>228</v>
      </c>
      <c r="F104" s="416"/>
      <c r="G104" s="416"/>
      <c r="H104" s="416"/>
      <c r="I104" s="416"/>
      <c r="J104" s="416"/>
      <c r="K104" s="417"/>
    </row>
    <row r="105" spans="2:11" s="34" customFormat="1" hidden="1" x14ac:dyDescent="0.35">
      <c r="B105" s="417"/>
      <c r="C105" s="418" t="s">
        <v>227</v>
      </c>
      <c r="D105" s="416" t="s">
        <v>232</v>
      </c>
      <c r="E105" s="416" t="s">
        <v>233</v>
      </c>
      <c r="F105" s="416"/>
      <c r="G105" s="416"/>
      <c r="H105" s="416"/>
      <c r="I105" s="416"/>
      <c r="J105" s="416"/>
      <c r="K105" s="417"/>
    </row>
    <row r="106" spans="2:11" hidden="1" x14ac:dyDescent="0.35">
      <c r="B106" s="406"/>
      <c r="C106" s="414">
        <v>12</v>
      </c>
      <c r="D106" s="630">
        <f>'D. Budget'!C25</f>
        <v>0</v>
      </c>
      <c r="E106" s="630"/>
      <c r="F106" s="630"/>
      <c r="G106" s="630"/>
      <c r="H106" s="630"/>
      <c r="I106" s="630"/>
      <c r="J106" s="630"/>
      <c r="K106" s="406"/>
    </row>
    <row r="107" spans="2:11" hidden="1" x14ac:dyDescent="0.35">
      <c r="B107" s="406"/>
      <c r="C107" s="415"/>
      <c r="D107" s="465" t="s">
        <v>222</v>
      </c>
      <c r="E107" s="633" t="s">
        <v>223</v>
      </c>
      <c r="F107" s="633"/>
      <c r="G107" s="633"/>
      <c r="H107" s="633"/>
      <c r="I107" s="633"/>
      <c r="J107" s="633"/>
      <c r="K107" s="406"/>
    </row>
    <row r="108" spans="2:11" hidden="1" x14ac:dyDescent="0.35">
      <c r="B108" s="406"/>
      <c r="C108" s="415"/>
      <c r="D108" s="465" t="s">
        <v>224</v>
      </c>
      <c r="E108" s="633" t="s">
        <v>225</v>
      </c>
      <c r="F108" s="633"/>
      <c r="G108" s="633"/>
      <c r="H108" s="633"/>
      <c r="I108" s="633"/>
      <c r="J108" s="633"/>
      <c r="K108" s="406"/>
    </row>
    <row r="109" spans="2:11" ht="25" hidden="1" x14ac:dyDescent="0.35">
      <c r="B109" s="406"/>
      <c r="C109" s="415"/>
      <c r="D109" s="468" t="s">
        <v>226</v>
      </c>
      <c r="E109" s="416" t="s">
        <v>18</v>
      </c>
      <c r="F109" s="465"/>
      <c r="G109" s="465"/>
      <c r="H109" s="465"/>
      <c r="I109" s="465"/>
      <c r="J109" s="465"/>
      <c r="K109" s="406"/>
    </row>
    <row r="110" spans="2:11" hidden="1" x14ac:dyDescent="0.35">
      <c r="B110" s="406"/>
      <c r="C110" s="415" t="s">
        <v>227</v>
      </c>
      <c r="D110" s="465" t="s">
        <v>29</v>
      </c>
      <c r="E110" s="465" t="s">
        <v>228</v>
      </c>
      <c r="F110" s="465"/>
      <c r="G110" s="465"/>
      <c r="H110" s="465"/>
      <c r="I110" s="465"/>
      <c r="J110" s="465"/>
      <c r="K110" s="406"/>
    </row>
    <row r="111" spans="2:11" s="34" customFormat="1" hidden="1" x14ac:dyDescent="0.35">
      <c r="B111" s="417"/>
      <c r="C111" s="418" t="s">
        <v>227</v>
      </c>
      <c r="D111" s="416" t="s">
        <v>229</v>
      </c>
      <c r="E111" s="416" t="s">
        <v>228</v>
      </c>
      <c r="F111" s="416"/>
      <c r="G111" s="416"/>
      <c r="H111" s="416"/>
      <c r="I111" s="416"/>
      <c r="J111" s="416"/>
      <c r="K111" s="417"/>
    </row>
    <row r="112" spans="2:11" s="34" customFormat="1" hidden="1" x14ac:dyDescent="0.35">
      <c r="B112" s="417"/>
      <c r="C112" s="418" t="s">
        <v>227</v>
      </c>
      <c r="D112" s="416" t="s">
        <v>230</v>
      </c>
      <c r="E112" s="416" t="s">
        <v>228</v>
      </c>
      <c r="F112" s="416"/>
      <c r="G112" s="416"/>
      <c r="H112" s="416"/>
      <c r="I112" s="416"/>
      <c r="J112" s="416"/>
      <c r="K112" s="417"/>
    </row>
    <row r="113" spans="2:11" s="34" customFormat="1" hidden="1" x14ac:dyDescent="0.35">
      <c r="B113" s="417"/>
      <c r="C113" s="418" t="s">
        <v>227</v>
      </c>
      <c r="D113" s="416" t="s">
        <v>231</v>
      </c>
      <c r="E113" s="416" t="s">
        <v>228</v>
      </c>
      <c r="F113" s="416"/>
      <c r="G113" s="416"/>
      <c r="H113" s="416"/>
      <c r="I113" s="416"/>
      <c r="J113" s="416"/>
      <c r="K113" s="417"/>
    </row>
    <row r="114" spans="2:11" s="34" customFormat="1" hidden="1" x14ac:dyDescent="0.35">
      <c r="B114" s="417"/>
      <c r="C114" s="418" t="s">
        <v>227</v>
      </c>
      <c r="D114" s="416" t="s">
        <v>232</v>
      </c>
      <c r="E114" s="416" t="s">
        <v>233</v>
      </c>
      <c r="F114" s="416"/>
      <c r="G114" s="416"/>
      <c r="H114" s="416"/>
      <c r="I114" s="416"/>
      <c r="J114" s="416"/>
      <c r="K114" s="417"/>
    </row>
    <row r="115" spans="2:11" hidden="1" x14ac:dyDescent="0.35">
      <c r="B115" s="406"/>
      <c r="C115" s="414">
        <v>13</v>
      </c>
      <c r="D115" s="630">
        <f>'D. Budget'!C26</f>
        <v>0</v>
      </c>
      <c r="E115" s="630"/>
      <c r="F115" s="630"/>
      <c r="G115" s="630"/>
      <c r="H115" s="630"/>
      <c r="I115" s="630"/>
      <c r="J115" s="630"/>
      <c r="K115" s="406"/>
    </row>
    <row r="116" spans="2:11" hidden="1" x14ac:dyDescent="0.35">
      <c r="B116" s="406"/>
      <c r="C116" s="415"/>
      <c r="D116" s="465" t="s">
        <v>222</v>
      </c>
      <c r="E116" s="633" t="s">
        <v>223</v>
      </c>
      <c r="F116" s="633"/>
      <c r="G116" s="633"/>
      <c r="H116" s="633"/>
      <c r="I116" s="633"/>
      <c r="J116" s="633"/>
      <c r="K116" s="406"/>
    </row>
    <row r="117" spans="2:11" hidden="1" x14ac:dyDescent="0.35">
      <c r="B117" s="406"/>
      <c r="C117" s="415"/>
      <c r="D117" s="465" t="s">
        <v>224</v>
      </c>
      <c r="E117" s="633" t="s">
        <v>225</v>
      </c>
      <c r="F117" s="633"/>
      <c r="G117" s="633"/>
      <c r="H117" s="633"/>
      <c r="I117" s="633"/>
      <c r="J117" s="633"/>
      <c r="K117" s="406"/>
    </row>
    <row r="118" spans="2:11" ht="25" hidden="1" x14ac:dyDescent="0.35">
      <c r="B118" s="406"/>
      <c r="C118" s="415"/>
      <c r="D118" s="468" t="s">
        <v>226</v>
      </c>
      <c r="E118" s="416" t="s">
        <v>18</v>
      </c>
      <c r="F118" s="465"/>
      <c r="G118" s="465"/>
      <c r="H118" s="465"/>
      <c r="I118" s="465"/>
      <c r="J118" s="465"/>
      <c r="K118" s="406"/>
    </row>
    <row r="119" spans="2:11" hidden="1" x14ac:dyDescent="0.35">
      <c r="B119" s="406"/>
      <c r="C119" s="415" t="s">
        <v>227</v>
      </c>
      <c r="D119" s="465" t="s">
        <v>29</v>
      </c>
      <c r="E119" s="465" t="s">
        <v>228</v>
      </c>
      <c r="F119" s="465"/>
      <c r="G119" s="465"/>
      <c r="H119" s="465"/>
      <c r="I119" s="465"/>
      <c r="J119" s="465"/>
      <c r="K119" s="406"/>
    </row>
    <row r="120" spans="2:11" s="34" customFormat="1" hidden="1" x14ac:dyDescent="0.35">
      <c r="B120" s="417"/>
      <c r="C120" s="418" t="s">
        <v>227</v>
      </c>
      <c r="D120" s="416" t="s">
        <v>229</v>
      </c>
      <c r="E120" s="416" t="s">
        <v>228</v>
      </c>
      <c r="F120" s="416"/>
      <c r="G120" s="416"/>
      <c r="H120" s="416"/>
      <c r="I120" s="416"/>
      <c r="J120" s="416"/>
      <c r="K120" s="417"/>
    </row>
    <row r="121" spans="2:11" s="34" customFormat="1" hidden="1" x14ac:dyDescent="0.35">
      <c r="B121" s="417"/>
      <c r="C121" s="418" t="s">
        <v>227</v>
      </c>
      <c r="D121" s="416" t="s">
        <v>230</v>
      </c>
      <c r="E121" s="416" t="s">
        <v>228</v>
      </c>
      <c r="F121" s="416"/>
      <c r="G121" s="416"/>
      <c r="H121" s="416"/>
      <c r="I121" s="416"/>
      <c r="J121" s="416"/>
      <c r="K121" s="417"/>
    </row>
    <row r="122" spans="2:11" s="34" customFormat="1" hidden="1" x14ac:dyDescent="0.35">
      <c r="B122" s="417"/>
      <c r="C122" s="418" t="s">
        <v>227</v>
      </c>
      <c r="D122" s="416" t="s">
        <v>231</v>
      </c>
      <c r="E122" s="416" t="s">
        <v>228</v>
      </c>
      <c r="F122" s="416"/>
      <c r="G122" s="416"/>
      <c r="H122" s="416"/>
      <c r="I122" s="416"/>
      <c r="J122" s="416"/>
      <c r="K122" s="417"/>
    </row>
    <row r="123" spans="2:11" s="34" customFormat="1" hidden="1" x14ac:dyDescent="0.35">
      <c r="B123" s="417"/>
      <c r="C123" s="418" t="s">
        <v>227</v>
      </c>
      <c r="D123" s="416" t="s">
        <v>232</v>
      </c>
      <c r="E123" s="416" t="s">
        <v>233</v>
      </c>
      <c r="F123" s="416"/>
      <c r="G123" s="416"/>
      <c r="H123" s="416"/>
      <c r="I123" s="416"/>
      <c r="J123" s="416"/>
      <c r="K123" s="417"/>
    </row>
    <row r="124" spans="2:11" hidden="1" x14ac:dyDescent="0.35">
      <c r="B124" s="406"/>
      <c r="C124" s="414">
        <v>14</v>
      </c>
      <c r="D124" s="630">
        <f>'D. Budget'!C27</f>
        <v>0</v>
      </c>
      <c r="E124" s="630"/>
      <c r="F124" s="630"/>
      <c r="G124" s="630"/>
      <c r="H124" s="630"/>
      <c r="I124" s="630"/>
      <c r="J124" s="630"/>
      <c r="K124" s="406"/>
    </row>
    <row r="125" spans="2:11" hidden="1" x14ac:dyDescent="0.35">
      <c r="B125" s="406"/>
      <c r="C125" s="415"/>
      <c r="D125" s="465" t="s">
        <v>222</v>
      </c>
      <c r="E125" s="633" t="s">
        <v>223</v>
      </c>
      <c r="F125" s="633"/>
      <c r="G125" s="633"/>
      <c r="H125" s="633"/>
      <c r="I125" s="633"/>
      <c r="J125" s="633"/>
      <c r="K125" s="406"/>
    </row>
    <row r="126" spans="2:11" hidden="1" x14ac:dyDescent="0.35">
      <c r="B126" s="406"/>
      <c r="C126" s="415"/>
      <c r="D126" s="465" t="s">
        <v>224</v>
      </c>
      <c r="E126" s="633" t="s">
        <v>225</v>
      </c>
      <c r="F126" s="633"/>
      <c r="G126" s="633"/>
      <c r="H126" s="633"/>
      <c r="I126" s="633"/>
      <c r="J126" s="633"/>
      <c r="K126" s="406"/>
    </row>
    <row r="127" spans="2:11" ht="25" hidden="1" x14ac:dyDescent="0.35">
      <c r="B127" s="406"/>
      <c r="C127" s="415"/>
      <c r="D127" s="468" t="s">
        <v>226</v>
      </c>
      <c r="E127" s="416" t="s">
        <v>18</v>
      </c>
      <c r="F127" s="465"/>
      <c r="G127" s="465"/>
      <c r="H127" s="465"/>
      <c r="I127" s="465"/>
      <c r="J127" s="465"/>
      <c r="K127" s="406"/>
    </row>
    <row r="128" spans="2:11" hidden="1" x14ac:dyDescent="0.35">
      <c r="B128" s="406"/>
      <c r="C128" s="415" t="s">
        <v>227</v>
      </c>
      <c r="D128" s="465" t="s">
        <v>29</v>
      </c>
      <c r="E128" s="465" t="s">
        <v>228</v>
      </c>
      <c r="F128" s="465"/>
      <c r="G128" s="465"/>
      <c r="H128" s="465"/>
      <c r="I128" s="465"/>
      <c r="J128" s="465"/>
      <c r="K128" s="406"/>
    </row>
    <row r="129" spans="2:11" s="34" customFormat="1" hidden="1" x14ac:dyDescent="0.35">
      <c r="B129" s="417"/>
      <c r="C129" s="418" t="s">
        <v>227</v>
      </c>
      <c r="D129" s="416" t="s">
        <v>229</v>
      </c>
      <c r="E129" s="416" t="s">
        <v>228</v>
      </c>
      <c r="F129" s="416"/>
      <c r="G129" s="416"/>
      <c r="H129" s="416"/>
      <c r="I129" s="416"/>
      <c r="J129" s="416"/>
      <c r="K129" s="417"/>
    </row>
    <row r="130" spans="2:11" s="34" customFormat="1" hidden="1" x14ac:dyDescent="0.35">
      <c r="B130" s="417"/>
      <c r="C130" s="418" t="s">
        <v>227</v>
      </c>
      <c r="D130" s="416" t="s">
        <v>230</v>
      </c>
      <c r="E130" s="416" t="s">
        <v>228</v>
      </c>
      <c r="F130" s="416"/>
      <c r="G130" s="416"/>
      <c r="H130" s="416"/>
      <c r="I130" s="416"/>
      <c r="J130" s="416"/>
      <c r="K130" s="417"/>
    </row>
    <row r="131" spans="2:11" s="34" customFormat="1" hidden="1" x14ac:dyDescent="0.35">
      <c r="B131" s="417"/>
      <c r="C131" s="418" t="s">
        <v>227</v>
      </c>
      <c r="D131" s="416" t="s">
        <v>231</v>
      </c>
      <c r="E131" s="416" t="s">
        <v>228</v>
      </c>
      <c r="F131" s="416"/>
      <c r="G131" s="416"/>
      <c r="H131" s="416"/>
      <c r="I131" s="416"/>
      <c r="J131" s="416"/>
      <c r="K131" s="417"/>
    </row>
    <row r="132" spans="2:11" s="34" customFormat="1" hidden="1" x14ac:dyDescent="0.35">
      <c r="B132" s="417"/>
      <c r="C132" s="418" t="s">
        <v>227</v>
      </c>
      <c r="D132" s="416" t="s">
        <v>232</v>
      </c>
      <c r="E132" s="416" t="s">
        <v>233</v>
      </c>
      <c r="F132" s="416"/>
      <c r="G132" s="416"/>
      <c r="H132" s="416"/>
      <c r="I132" s="416"/>
      <c r="J132" s="416"/>
      <c r="K132" s="417"/>
    </row>
    <row r="133" spans="2:11" hidden="1" x14ac:dyDescent="0.35">
      <c r="B133" s="406"/>
      <c r="C133" s="414">
        <v>15</v>
      </c>
      <c r="D133" s="630">
        <f>'D. Budget'!C28</f>
        <v>0</v>
      </c>
      <c r="E133" s="630"/>
      <c r="F133" s="630"/>
      <c r="G133" s="630"/>
      <c r="H133" s="630"/>
      <c r="I133" s="630"/>
      <c r="J133" s="630"/>
      <c r="K133" s="406"/>
    </row>
    <row r="134" spans="2:11" hidden="1" x14ac:dyDescent="0.35">
      <c r="B134" s="406"/>
      <c r="C134" s="415"/>
      <c r="D134" s="465" t="s">
        <v>222</v>
      </c>
      <c r="E134" s="633" t="s">
        <v>223</v>
      </c>
      <c r="F134" s="633"/>
      <c r="G134" s="633"/>
      <c r="H134" s="633"/>
      <c r="I134" s="633"/>
      <c r="J134" s="633"/>
      <c r="K134" s="406"/>
    </row>
    <row r="135" spans="2:11" hidden="1" x14ac:dyDescent="0.35">
      <c r="B135" s="406"/>
      <c r="C135" s="415"/>
      <c r="D135" s="465" t="s">
        <v>224</v>
      </c>
      <c r="E135" s="633" t="s">
        <v>225</v>
      </c>
      <c r="F135" s="633"/>
      <c r="G135" s="633"/>
      <c r="H135" s="633"/>
      <c r="I135" s="633"/>
      <c r="J135" s="633"/>
      <c r="K135" s="406"/>
    </row>
    <row r="136" spans="2:11" ht="25" hidden="1" x14ac:dyDescent="0.35">
      <c r="B136" s="406"/>
      <c r="C136" s="415"/>
      <c r="D136" s="468" t="s">
        <v>226</v>
      </c>
      <c r="E136" s="416" t="s">
        <v>18</v>
      </c>
      <c r="F136" s="465"/>
      <c r="G136" s="465"/>
      <c r="H136" s="465"/>
      <c r="I136" s="465"/>
      <c r="J136" s="465"/>
      <c r="K136" s="406"/>
    </row>
    <row r="137" spans="2:11" hidden="1" x14ac:dyDescent="0.35">
      <c r="B137" s="406"/>
      <c r="C137" s="415" t="s">
        <v>227</v>
      </c>
      <c r="D137" s="465" t="s">
        <v>29</v>
      </c>
      <c r="E137" s="465" t="s">
        <v>228</v>
      </c>
      <c r="F137" s="465"/>
      <c r="G137" s="465"/>
      <c r="H137" s="465"/>
      <c r="I137" s="465"/>
      <c r="J137" s="465"/>
      <c r="K137" s="406"/>
    </row>
    <row r="138" spans="2:11" s="34" customFormat="1" hidden="1" x14ac:dyDescent="0.35">
      <c r="B138" s="417"/>
      <c r="C138" s="418" t="s">
        <v>227</v>
      </c>
      <c r="D138" s="416" t="s">
        <v>229</v>
      </c>
      <c r="E138" s="416" t="s">
        <v>228</v>
      </c>
      <c r="F138" s="416"/>
      <c r="G138" s="416"/>
      <c r="H138" s="416"/>
      <c r="I138" s="416"/>
      <c r="J138" s="416"/>
      <c r="K138" s="417"/>
    </row>
    <row r="139" spans="2:11" s="34" customFormat="1" hidden="1" x14ac:dyDescent="0.35">
      <c r="B139" s="417"/>
      <c r="C139" s="418" t="s">
        <v>227</v>
      </c>
      <c r="D139" s="416" t="s">
        <v>230</v>
      </c>
      <c r="E139" s="416" t="s">
        <v>228</v>
      </c>
      <c r="F139" s="416"/>
      <c r="G139" s="416"/>
      <c r="H139" s="416"/>
      <c r="I139" s="416"/>
      <c r="J139" s="416"/>
      <c r="K139" s="417"/>
    </row>
    <row r="140" spans="2:11" s="34" customFormat="1" hidden="1" x14ac:dyDescent="0.35">
      <c r="B140" s="417"/>
      <c r="C140" s="418" t="s">
        <v>227</v>
      </c>
      <c r="D140" s="416" t="s">
        <v>231</v>
      </c>
      <c r="E140" s="416" t="s">
        <v>228</v>
      </c>
      <c r="F140" s="416"/>
      <c r="G140" s="416"/>
      <c r="H140" s="416"/>
      <c r="I140" s="416"/>
      <c r="J140" s="416"/>
      <c r="K140" s="417"/>
    </row>
    <row r="141" spans="2:11" s="34" customFormat="1" hidden="1" x14ac:dyDescent="0.35">
      <c r="B141" s="417"/>
      <c r="C141" s="418" t="s">
        <v>227</v>
      </c>
      <c r="D141" s="416" t="s">
        <v>232</v>
      </c>
      <c r="E141" s="416" t="s">
        <v>233</v>
      </c>
      <c r="F141" s="416"/>
      <c r="G141" s="416"/>
      <c r="H141" s="416"/>
      <c r="I141" s="416"/>
      <c r="J141" s="416"/>
      <c r="K141" s="417"/>
    </row>
    <row r="142" spans="2:11" hidden="1" x14ac:dyDescent="0.35">
      <c r="B142" s="406"/>
      <c r="C142" s="414">
        <v>16</v>
      </c>
      <c r="D142" s="630">
        <f>'D. Budget'!C29</f>
        <v>0</v>
      </c>
      <c r="E142" s="630"/>
      <c r="F142" s="630"/>
      <c r="G142" s="630"/>
      <c r="H142" s="630"/>
      <c r="I142" s="630"/>
      <c r="J142" s="630"/>
      <c r="K142" s="406"/>
    </row>
    <row r="143" spans="2:11" hidden="1" x14ac:dyDescent="0.35">
      <c r="B143" s="406"/>
      <c r="C143" s="415"/>
      <c r="D143" s="465" t="s">
        <v>222</v>
      </c>
      <c r="E143" s="633" t="s">
        <v>223</v>
      </c>
      <c r="F143" s="633"/>
      <c r="G143" s="633"/>
      <c r="H143" s="633"/>
      <c r="I143" s="633"/>
      <c r="J143" s="633"/>
      <c r="K143" s="406"/>
    </row>
    <row r="144" spans="2:11" hidden="1" x14ac:dyDescent="0.35">
      <c r="B144" s="406"/>
      <c r="C144" s="415"/>
      <c r="D144" s="465" t="s">
        <v>224</v>
      </c>
      <c r="E144" s="633" t="s">
        <v>225</v>
      </c>
      <c r="F144" s="633"/>
      <c r="G144" s="633"/>
      <c r="H144" s="633"/>
      <c r="I144" s="633"/>
      <c r="J144" s="633"/>
      <c r="K144" s="406"/>
    </row>
    <row r="145" spans="2:11" ht="25" hidden="1" x14ac:dyDescent="0.35">
      <c r="B145" s="406"/>
      <c r="C145" s="415"/>
      <c r="D145" s="468" t="s">
        <v>226</v>
      </c>
      <c r="E145" s="416" t="s">
        <v>18</v>
      </c>
      <c r="F145" s="465"/>
      <c r="G145" s="465"/>
      <c r="H145" s="465"/>
      <c r="I145" s="465"/>
      <c r="J145" s="465"/>
      <c r="K145" s="406"/>
    </row>
    <row r="146" spans="2:11" hidden="1" x14ac:dyDescent="0.35">
      <c r="B146" s="406"/>
      <c r="C146" s="415" t="s">
        <v>227</v>
      </c>
      <c r="D146" s="465" t="s">
        <v>29</v>
      </c>
      <c r="E146" s="465" t="s">
        <v>228</v>
      </c>
      <c r="F146" s="465"/>
      <c r="G146" s="465"/>
      <c r="H146" s="465"/>
      <c r="I146" s="465"/>
      <c r="J146" s="465"/>
      <c r="K146" s="406"/>
    </row>
    <row r="147" spans="2:11" s="34" customFormat="1" hidden="1" x14ac:dyDescent="0.35">
      <c r="B147" s="417"/>
      <c r="C147" s="418" t="s">
        <v>227</v>
      </c>
      <c r="D147" s="416" t="s">
        <v>229</v>
      </c>
      <c r="E147" s="416" t="s">
        <v>228</v>
      </c>
      <c r="F147" s="416"/>
      <c r="G147" s="416"/>
      <c r="H147" s="416"/>
      <c r="I147" s="416"/>
      <c r="J147" s="416"/>
      <c r="K147" s="417"/>
    </row>
    <row r="148" spans="2:11" s="34" customFormat="1" hidden="1" x14ac:dyDescent="0.35">
      <c r="B148" s="417"/>
      <c r="C148" s="418" t="s">
        <v>227</v>
      </c>
      <c r="D148" s="416" t="s">
        <v>230</v>
      </c>
      <c r="E148" s="416" t="s">
        <v>228</v>
      </c>
      <c r="F148" s="416"/>
      <c r="G148" s="416"/>
      <c r="H148" s="416"/>
      <c r="I148" s="416"/>
      <c r="J148" s="416"/>
      <c r="K148" s="417"/>
    </row>
    <row r="149" spans="2:11" s="34" customFormat="1" hidden="1" x14ac:dyDescent="0.35">
      <c r="B149" s="417"/>
      <c r="C149" s="418" t="s">
        <v>227</v>
      </c>
      <c r="D149" s="416" t="s">
        <v>231</v>
      </c>
      <c r="E149" s="416" t="s">
        <v>228</v>
      </c>
      <c r="F149" s="416"/>
      <c r="G149" s="416"/>
      <c r="H149" s="416"/>
      <c r="I149" s="416"/>
      <c r="J149" s="416"/>
      <c r="K149" s="417"/>
    </row>
    <row r="150" spans="2:11" s="34" customFormat="1" hidden="1" x14ac:dyDescent="0.35">
      <c r="B150" s="417"/>
      <c r="C150" s="418" t="s">
        <v>227</v>
      </c>
      <c r="D150" s="416" t="s">
        <v>232</v>
      </c>
      <c r="E150" s="416" t="s">
        <v>233</v>
      </c>
      <c r="F150" s="416"/>
      <c r="G150" s="416"/>
      <c r="H150" s="416"/>
      <c r="I150" s="416"/>
      <c r="J150" s="416"/>
      <c r="K150" s="417"/>
    </row>
    <row r="151" spans="2:11" hidden="1" x14ac:dyDescent="0.35">
      <c r="B151" s="406"/>
      <c r="C151" s="414">
        <v>17</v>
      </c>
      <c r="D151" s="630">
        <f>'D. Budget'!C30</f>
        <v>0</v>
      </c>
      <c r="E151" s="630"/>
      <c r="F151" s="630"/>
      <c r="G151" s="630"/>
      <c r="H151" s="630"/>
      <c r="I151" s="630"/>
      <c r="J151" s="630"/>
      <c r="K151" s="406"/>
    </row>
    <row r="152" spans="2:11" hidden="1" x14ac:dyDescent="0.35">
      <c r="B152" s="406"/>
      <c r="C152" s="415"/>
      <c r="D152" s="465" t="s">
        <v>222</v>
      </c>
      <c r="E152" s="633" t="s">
        <v>223</v>
      </c>
      <c r="F152" s="633"/>
      <c r="G152" s="633"/>
      <c r="H152" s="633"/>
      <c r="I152" s="633"/>
      <c r="J152" s="633"/>
      <c r="K152" s="406"/>
    </row>
    <row r="153" spans="2:11" hidden="1" x14ac:dyDescent="0.35">
      <c r="B153" s="406"/>
      <c r="C153" s="415"/>
      <c r="D153" s="465" t="s">
        <v>224</v>
      </c>
      <c r="E153" s="633" t="s">
        <v>225</v>
      </c>
      <c r="F153" s="633"/>
      <c r="G153" s="633"/>
      <c r="H153" s="633"/>
      <c r="I153" s="633"/>
      <c r="J153" s="633"/>
      <c r="K153" s="406"/>
    </row>
    <row r="154" spans="2:11" ht="25" hidden="1" x14ac:dyDescent="0.35">
      <c r="B154" s="406"/>
      <c r="C154" s="415"/>
      <c r="D154" s="468" t="s">
        <v>226</v>
      </c>
      <c r="E154" s="416" t="s">
        <v>18</v>
      </c>
      <c r="F154" s="465"/>
      <c r="G154" s="465"/>
      <c r="H154" s="465"/>
      <c r="I154" s="465"/>
      <c r="J154" s="465"/>
      <c r="K154" s="406"/>
    </row>
    <row r="155" spans="2:11" hidden="1" x14ac:dyDescent="0.35">
      <c r="B155" s="406"/>
      <c r="C155" s="415" t="s">
        <v>227</v>
      </c>
      <c r="D155" s="465" t="s">
        <v>29</v>
      </c>
      <c r="E155" s="465" t="s">
        <v>228</v>
      </c>
      <c r="F155" s="465"/>
      <c r="G155" s="465"/>
      <c r="H155" s="465"/>
      <c r="I155" s="465"/>
      <c r="J155" s="465"/>
      <c r="K155" s="406"/>
    </row>
    <row r="156" spans="2:11" s="34" customFormat="1" hidden="1" x14ac:dyDescent="0.35">
      <c r="B156" s="417"/>
      <c r="C156" s="418" t="s">
        <v>227</v>
      </c>
      <c r="D156" s="416" t="s">
        <v>229</v>
      </c>
      <c r="E156" s="416" t="s">
        <v>228</v>
      </c>
      <c r="F156" s="416"/>
      <c r="G156" s="416"/>
      <c r="H156" s="416"/>
      <c r="I156" s="416"/>
      <c r="J156" s="416"/>
      <c r="K156" s="417"/>
    </row>
    <row r="157" spans="2:11" s="34" customFormat="1" hidden="1" x14ac:dyDescent="0.35">
      <c r="B157" s="417"/>
      <c r="C157" s="418" t="s">
        <v>227</v>
      </c>
      <c r="D157" s="416" t="s">
        <v>230</v>
      </c>
      <c r="E157" s="416" t="s">
        <v>228</v>
      </c>
      <c r="F157" s="416"/>
      <c r="G157" s="416"/>
      <c r="H157" s="416"/>
      <c r="I157" s="416"/>
      <c r="J157" s="416"/>
      <c r="K157" s="417"/>
    </row>
    <row r="158" spans="2:11" s="34" customFormat="1" hidden="1" x14ac:dyDescent="0.35">
      <c r="B158" s="417"/>
      <c r="C158" s="418" t="s">
        <v>227</v>
      </c>
      <c r="D158" s="416" t="s">
        <v>231</v>
      </c>
      <c r="E158" s="416" t="s">
        <v>228</v>
      </c>
      <c r="F158" s="416"/>
      <c r="G158" s="416"/>
      <c r="H158" s="416"/>
      <c r="I158" s="416"/>
      <c r="J158" s="416"/>
      <c r="K158" s="417"/>
    </row>
    <row r="159" spans="2:11" s="34" customFormat="1" hidden="1" x14ac:dyDescent="0.35">
      <c r="B159" s="417"/>
      <c r="C159" s="418" t="s">
        <v>227</v>
      </c>
      <c r="D159" s="416" t="s">
        <v>232</v>
      </c>
      <c r="E159" s="416" t="s">
        <v>233</v>
      </c>
      <c r="F159" s="416"/>
      <c r="G159" s="416"/>
      <c r="H159" s="416"/>
      <c r="I159" s="416"/>
      <c r="J159" s="416"/>
      <c r="K159" s="417"/>
    </row>
    <row r="160" spans="2:11" hidden="1" x14ac:dyDescent="0.35">
      <c r="B160" s="406"/>
      <c r="C160" s="414">
        <v>18</v>
      </c>
      <c r="D160" s="630">
        <f>'D. Budget'!C31</f>
        <v>0</v>
      </c>
      <c r="E160" s="630"/>
      <c r="F160" s="630"/>
      <c r="G160" s="630"/>
      <c r="H160" s="630"/>
      <c r="I160" s="630"/>
      <c r="J160" s="630"/>
      <c r="K160" s="406"/>
    </row>
    <row r="161" spans="2:11" hidden="1" x14ac:dyDescent="0.35">
      <c r="B161" s="406"/>
      <c r="C161" s="415"/>
      <c r="D161" s="465" t="s">
        <v>222</v>
      </c>
      <c r="E161" s="633" t="s">
        <v>223</v>
      </c>
      <c r="F161" s="633"/>
      <c r="G161" s="633"/>
      <c r="H161" s="633"/>
      <c r="I161" s="633"/>
      <c r="J161" s="633"/>
      <c r="K161" s="406"/>
    </row>
    <row r="162" spans="2:11" hidden="1" x14ac:dyDescent="0.35">
      <c r="B162" s="406"/>
      <c r="C162" s="415"/>
      <c r="D162" s="465" t="s">
        <v>224</v>
      </c>
      <c r="E162" s="633" t="s">
        <v>225</v>
      </c>
      <c r="F162" s="633"/>
      <c r="G162" s="633"/>
      <c r="H162" s="633"/>
      <c r="I162" s="633"/>
      <c r="J162" s="633"/>
      <c r="K162" s="406"/>
    </row>
    <row r="163" spans="2:11" ht="25" hidden="1" x14ac:dyDescent="0.35">
      <c r="B163" s="406"/>
      <c r="C163" s="415"/>
      <c r="D163" s="468" t="s">
        <v>226</v>
      </c>
      <c r="E163" s="416" t="s">
        <v>18</v>
      </c>
      <c r="F163" s="465"/>
      <c r="G163" s="465"/>
      <c r="H163" s="465"/>
      <c r="I163" s="465"/>
      <c r="J163" s="465"/>
      <c r="K163" s="406"/>
    </row>
    <row r="164" spans="2:11" hidden="1" x14ac:dyDescent="0.35">
      <c r="B164" s="406"/>
      <c r="C164" s="415" t="s">
        <v>227</v>
      </c>
      <c r="D164" s="465" t="s">
        <v>29</v>
      </c>
      <c r="E164" s="465" t="s">
        <v>228</v>
      </c>
      <c r="F164" s="465"/>
      <c r="G164" s="465"/>
      <c r="H164" s="465"/>
      <c r="I164" s="465"/>
      <c r="J164" s="465"/>
      <c r="K164" s="406"/>
    </row>
    <row r="165" spans="2:11" s="34" customFormat="1" hidden="1" x14ac:dyDescent="0.35">
      <c r="B165" s="417"/>
      <c r="C165" s="418" t="s">
        <v>227</v>
      </c>
      <c r="D165" s="416" t="s">
        <v>229</v>
      </c>
      <c r="E165" s="416" t="s">
        <v>228</v>
      </c>
      <c r="F165" s="416"/>
      <c r="G165" s="416"/>
      <c r="H165" s="416"/>
      <c r="I165" s="416"/>
      <c r="J165" s="416"/>
      <c r="K165" s="417"/>
    </row>
    <row r="166" spans="2:11" s="34" customFormat="1" hidden="1" x14ac:dyDescent="0.35">
      <c r="B166" s="417"/>
      <c r="C166" s="418" t="s">
        <v>227</v>
      </c>
      <c r="D166" s="416" t="s">
        <v>230</v>
      </c>
      <c r="E166" s="416" t="s">
        <v>228</v>
      </c>
      <c r="F166" s="416"/>
      <c r="G166" s="416"/>
      <c r="H166" s="416"/>
      <c r="I166" s="416"/>
      <c r="J166" s="416"/>
      <c r="K166" s="417"/>
    </row>
    <row r="167" spans="2:11" s="34" customFormat="1" hidden="1" x14ac:dyDescent="0.35">
      <c r="B167" s="417"/>
      <c r="C167" s="418" t="s">
        <v>227</v>
      </c>
      <c r="D167" s="416" t="s">
        <v>231</v>
      </c>
      <c r="E167" s="416" t="s">
        <v>228</v>
      </c>
      <c r="F167" s="416"/>
      <c r="G167" s="416"/>
      <c r="H167" s="416"/>
      <c r="I167" s="416"/>
      <c r="J167" s="416"/>
      <c r="K167" s="417"/>
    </row>
    <row r="168" spans="2:11" s="34" customFormat="1" hidden="1" x14ac:dyDescent="0.35">
      <c r="B168" s="417"/>
      <c r="C168" s="418" t="s">
        <v>227</v>
      </c>
      <c r="D168" s="416" t="s">
        <v>232</v>
      </c>
      <c r="E168" s="416" t="s">
        <v>233</v>
      </c>
      <c r="F168" s="416"/>
      <c r="G168" s="416"/>
      <c r="H168" s="416"/>
      <c r="I168" s="416"/>
      <c r="J168" s="416"/>
      <c r="K168" s="417"/>
    </row>
    <row r="169" spans="2:11" hidden="1" x14ac:dyDescent="0.35">
      <c r="B169" s="406"/>
      <c r="C169" s="414">
        <v>19</v>
      </c>
      <c r="D169" s="630">
        <f>'D. Budget'!C32</f>
        <v>0</v>
      </c>
      <c r="E169" s="630"/>
      <c r="F169" s="630"/>
      <c r="G169" s="630"/>
      <c r="H169" s="630"/>
      <c r="I169" s="630"/>
      <c r="J169" s="630"/>
      <c r="K169" s="406"/>
    </row>
    <row r="170" spans="2:11" hidden="1" x14ac:dyDescent="0.35">
      <c r="B170" s="406"/>
      <c r="C170" s="415"/>
      <c r="D170" s="465" t="s">
        <v>222</v>
      </c>
      <c r="E170" s="633" t="s">
        <v>223</v>
      </c>
      <c r="F170" s="633"/>
      <c r="G170" s="633"/>
      <c r="H170" s="633"/>
      <c r="I170" s="633"/>
      <c r="J170" s="633"/>
      <c r="K170" s="406"/>
    </row>
    <row r="171" spans="2:11" hidden="1" x14ac:dyDescent="0.35">
      <c r="B171" s="406"/>
      <c r="C171" s="415"/>
      <c r="D171" s="465" t="s">
        <v>224</v>
      </c>
      <c r="E171" s="633" t="s">
        <v>225</v>
      </c>
      <c r="F171" s="633"/>
      <c r="G171" s="633"/>
      <c r="H171" s="633"/>
      <c r="I171" s="633"/>
      <c r="J171" s="633"/>
      <c r="K171" s="406"/>
    </row>
    <row r="172" spans="2:11" ht="25" hidden="1" x14ac:dyDescent="0.35">
      <c r="B172" s="406"/>
      <c r="C172" s="415"/>
      <c r="D172" s="468" t="s">
        <v>226</v>
      </c>
      <c r="E172" s="416" t="s">
        <v>18</v>
      </c>
      <c r="F172" s="465"/>
      <c r="G172" s="465"/>
      <c r="H172" s="465"/>
      <c r="I172" s="465"/>
      <c r="J172" s="465"/>
      <c r="K172" s="406"/>
    </row>
    <row r="173" spans="2:11" hidden="1" x14ac:dyDescent="0.35">
      <c r="B173" s="406"/>
      <c r="C173" s="415" t="s">
        <v>227</v>
      </c>
      <c r="D173" s="465" t="s">
        <v>29</v>
      </c>
      <c r="E173" s="465" t="s">
        <v>228</v>
      </c>
      <c r="F173" s="465"/>
      <c r="G173" s="465"/>
      <c r="H173" s="465"/>
      <c r="I173" s="465"/>
      <c r="J173" s="465"/>
      <c r="K173" s="406"/>
    </row>
    <row r="174" spans="2:11" s="34" customFormat="1" hidden="1" x14ac:dyDescent="0.35">
      <c r="B174" s="417"/>
      <c r="C174" s="418" t="s">
        <v>227</v>
      </c>
      <c r="D174" s="416" t="s">
        <v>229</v>
      </c>
      <c r="E174" s="416" t="s">
        <v>228</v>
      </c>
      <c r="F174" s="416"/>
      <c r="G174" s="416"/>
      <c r="H174" s="416"/>
      <c r="I174" s="416"/>
      <c r="J174" s="416"/>
      <c r="K174" s="417"/>
    </row>
    <row r="175" spans="2:11" s="34" customFormat="1" hidden="1" x14ac:dyDescent="0.35">
      <c r="B175" s="417"/>
      <c r="C175" s="418" t="s">
        <v>227</v>
      </c>
      <c r="D175" s="416" t="s">
        <v>230</v>
      </c>
      <c r="E175" s="416" t="s">
        <v>228</v>
      </c>
      <c r="F175" s="416"/>
      <c r="G175" s="416"/>
      <c r="H175" s="416"/>
      <c r="I175" s="416"/>
      <c r="J175" s="416"/>
      <c r="K175" s="417"/>
    </row>
    <row r="176" spans="2:11" s="34" customFormat="1" hidden="1" x14ac:dyDescent="0.35">
      <c r="B176" s="417"/>
      <c r="C176" s="418" t="s">
        <v>227</v>
      </c>
      <c r="D176" s="416" t="s">
        <v>231</v>
      </c>
      <c r="E176" s="416" t="s">
        <v>228</v>
      </c>
      <c r="F176" s="416"/>
      <c r="G176" s="416"/>
      <c r="H176" s="416"/>
      <c r="I176" s="416"/>
      <c r="J176" s="416"/>
      <c r="K176" s="417"/>
    </row>
    <row r="177" spans="2:11" s="34" customFormat="1" hidden="1" x14ac:dyDescent="0.35">
      <c r="B177" s="417"/>
      <c r="C177" s="418" t="s">
        <v>227</v>
      </c>
      <c r="D177" s="416" t="s">
        <v>232</v>
      </c>
      <c r="E177" s="416" t="s">
        <v>233</v>
      </c>
      <c r="F177" s="416"/>
      <c r="G177" s="416"/>
      <c r="H177" s="416"/>
      <c r="I177" s="416"/>
      <c r="J177" s="416"/>
      <c r="K177" s="417"/>
    </row>
    <row r="178" spans="2:11" hidden="1" x14ac:dyDescent="0.35">
      <c r="B178" s="406"/>
      <c r="C178" s="414">
        <v>20</v>
      </c>
      <c r="D178" s="630">
        <f>'D. Budget'!C33</f>
        <v>0</v>
      </c>
      <c r="E178" s="630"/>
      <c r="F178" s="630"/>
      <c r="G178" s="630"/>
      <c r="H178" s="630"/>
      <c r="I178" s="630"/>
      <c r="J178" s="630"/>
      <c r="K178" s="406"/>
    </row>
    <row r="179" spans="2:11" hidden="1" x14ac:dyDescent="0.35">
      <c r="B179" s="406"/>
      <c r="C179" s="415"/>
      <c r="D179" s="465" t="s">
        <v>222</v>
      </c>
      <c r="E179" s="633" t="s">
        <v>223</v>
      </c>
      <c r="F179" s="633"/>
      <c r="G179" s="633"/>
      <c r="H179" s="633"/>
      <c r="I179" s="633"/>
      <c r="J179" s="633"/>
      <c r="K179" s="406"/>
    </row>
    <row r="180" spans="2:11" hidden="1" x14ac:dyDescent="0.35">
      <c r="B180" s="406"/>
      <c r="C180" s="415"/>
      <c r="D180" s="465" t="s">
        <v>224</v>
      </c>
      <c r="E180" s="633" t="s">
        <v>225</v>
      </c>
      <c r="F180" s="633"/>
      <c r="G180" s="633"/>
      <c r="H180" s="633"/>
      <c r="I180" s="633"/>
      <c r="J180" s="633"/>
      <c r="K180" s="406"/>
    </row>
    <row r="181" spans="2:11" ht="25" hidden="1" x14ac:dyDescent="0.35">
      <c r="B181" s="406"/>
      <c r="C181" s="415"/>
      <c r="D181" s="468" t="s">
        <v>226</v>
      </c>
      <c r="E181" s="416" t="s">
        <v>18</v>
      </c>
      <c r="F181" s="465"/>
      <c r="G181" s="465"/>
      <c r="H181" s="465"/>
      <c r="I181" s="465"/>
      <c r="J181" s="465"/>
      <c r="K181" s="406"/>
    </row>
    <row r="182" spans="2:11" hidden="1" x14ac:dyDescent="0.35">
      <c r="B182" s="406"/>
      <c r="C182" s="415" t="s">
        <v>227</v>
      </c>
      <c r="D182" s="465" t="s">
        <v>29</v>
      </c>
      <c r="E182" s="465" t="s">
        <v>228</v>
      </c>
      <c r="F182" s="465"/>
      <c r="G182" s="465"/>
      <c r="H182" s="465"/>
      <c r="I182" s="465"/>
      <c r="J182" s="465"/>
      <c r="K182" s="406"/>
    </row>
    <row r="183" spans="2:11" s="34" customFormat="1" hidden="1" x14ac:dyDescent="0.35">
      <c r="B183" s="417"/>
      <c r="C183" s="418" t="s">
        <v>227</v>
      </c>
      <c r="D183" s="416" t="s">
        <v>229</v>
      </c>
      <c r="E183" s="416" t="s">
        <v>228</v>
      </c>
      <c r="F183" s="416"/>
      <c r="G183" s="416"/>
      <c r="H183" s="416"/>
      <c r="I183" s="416"/>
      <c r="J183" s="416"/>
      <c r="K183" s="417"/>
    </row>
    <row r="184" spans="2:11" s="34" customFormat="1" hidden="1" x14ac:dyDescent="0.35">
      <c r="B184" s="417"/>
      <c r="C184" s="418" t="s">
        <v>227</v>
      </c>
      <c r="D184" s="416" t="s">
        <v>230</v>
      </c>
      <c r="E184" s="416" t="s">
        <v>228</v>
      </c>
      <c r="F184" s="416"/>
      <c r="G184" s="416"/>
      <c r="H184" s="416"/>
      <c r="I184" s="416"/>
      <c r="J184" s="416"/>
      <c r="K184" s="417"/>
    </row>
    <row r="185" spans="2:11" s="34" customFormat="1" hidden="1" x14ac:dyDescent="0.35">
      <c r="B185" s="417"/>
      <c r="C185" s="418" t="s">
        <v>227</v>
      </c>
      <c r="D185" s="416" t="s">
        <v>231</v>
      </c>
      <c r="E185" s="416" t="s">
        <v>228</v>
      </c>
      <c r="F185" s="416"/>
      <c r="G185" s="416"/>
      <c r="H185" s="416"/>
      <c r="I185" s="416"/>
      <c r="J185" s="416"/>
      <c r="K185" s="417"/>
    </row>
    <row r="186" spans="2:11" s="34" customFormat="1" hidden="1" x14ac:dyDescent="0.35">
      <c r="B186" s="417"/>
      <c r="C186" s="418" t="s">
        <v>227</v>
      </c>
      <c r="D186" s="416" t="s">
        <v>232</v>
      </c>
      <c r="E186" s="416" t="s">
        <v>233</v>
      </c>
      <c r="F186" s="416"/>
      <c r="G186" s="416"/>
      <c r="H186" s="416"/>
      <c r="I186" s="416"/>
      <c r="J186" s="416"/>
      <c r="K186" s="417"/>
    </row>
    <row r="187" spans="2:11" hidden="1" x14ac:dyDescent="0.35">
      <c r="B187" s="406"/>
      <c r="C187" s="406"/>
      <c r="D187" s="406"/>
      <c r="E187" s="406"/>
      <c r="F187" s="406"/>
      <c r="G187" s="406"/>
      <c r="H187" s="406"/>
      <c r="I187" s="406"/>
      <c r="J187" s="406"/>
      <c r="K187" s="406"/>
    </row>
    <row r="188" spans="2:11" x14ac:dyDescent="0.35">
      <c r="B188" s="56"/>
      <c r="C188" s="56"/>
      <c r="D188" s="56"/>
      <c r="E188" s="56"/>
      <c r="F188" s="56"/>
      <c r="G188" s="56"/>
      <c r="H188" s="56"/>
      <c r="I188" s="56"/>
      <c r="J188" s="56"/>
      <c r="K188" s="56"/>
    </row>
    <row r="189" spans="2:11" x14ac:dyDescent="0.35">
      <c r="B189" s="56"/>
      <c r="C189" s="56"/>
      <c r="D189" s="56"/>
      <c r="E189" s="56"/>
      <c r="F189" s="56"/>
      <c r="G189" s="56"/>
      <c r="H189" s="56"/>
      <c r="I189" s="56"/>
      <c r="J189" s="56"/>
      <c r="K189" s="56"/>
    </row>
    <row r="190" spans="2:11" ht="20" x14ac:dyDescent="0.4">
      <c r="B190" s="406"/>
      <c r="C190" s="406"/>
      <c r="D190" s="407"/>
      <c r="E190" s="406"/>
      <c r="F190" s="406"/>
      <c r="G190" s="406"/>
      <c r="H190" s="406"/>
      <c r="I190" s="406"/>
      <c r="J190" s="406"/>
      <c r="K190" s="406"/>
    </row>
    <row r="191" spans="2:11" ht="20" x14ac:dyDescent="0.4">
      <c r="B191" s="406"/>
      <c r="C191" s="408"/>
      <c r="D191" s="409" t="s">
        <v>234</v>
      </c>
      <c r="E191" s="410"/>
      <c r="F191" s="410"/>
      <c r="G191" s="410"/>
      <c r="H191" s="410"/>
      <c r="I191" s="410"/>
      <c r="J191" s="410"/>
      <c r="K191" s="411"/>
    </row>
    <row r="192" spans="2:11" ht="15.5" x14ac:dyDescent="0.35">
      <c r="B192" s="406"/>
      <c r="C192" s="412"/>
      <c r="D192" s="419" t="s">
        <v>168</v>
      </c>
      <c r="E192" s="412"/>
      <c r="F192" s="412"/>
      <c r="G192" s="412"/>
      <c r="H192" s="412"/>
      <c r="I192" s="412"/>
      <c r="J192" s="412"/>
      <c r="K192" s="406"/>
    </row>
    <row r="193" spans="2:12" x14ac:dyDescent="0.35">
      <c r="B193" s="406"/>
      <c r="C193" s="414">
        <v>1</v>
      </c>
      <c r="D193" s="630">
        <f>'D. Budget'!C43</f>
        <v>0</v>
      </c>
      <c r="E193" s="630"/>
      <c r="F193" s="630"/>
      <c r="G193" s="630"/>
      <c r="H193" s="630"/>
      <c r="I193" s="630"/>
      <c r="J193" s="630"/>
      <c r="K193" s="406"/>
    </row>
    <row r="194" spans="2:12" x14ac:dyDescent="0.35">
      <c r="B194" s="406"/>
      <c r="C194" s="415"/>
      <c r="D194" s="465" t="s">
        <v>235</v>
      </c>
      <c r="E194" s="631" t="s">
        <v>62</v>
      </c>
      <c r="F194" s="631"/>
      <c r="G194" s="631"/>
      <c r="H194" s="631"/>
      <c r="I194" s="631"/>
      <c r="J194" s="631"/>
      <c r="K194" s="406"/>
    </row>
    <row r="195" spans="2:12" x14ac:dyDescent="0.35">
      <c r="B195" s="406"/>
      <c r="C195" s="415"/>
      <c r="D195" s="465" t="s">
        <v>224</v>
      </c>
      <c r="E195" s="629"/>
      <c r="F195" s="629"/>
      <c r="G195" s="629"/>
      <c r="H195" s="629"/>
      <c r="I195" s="629"/>
      <c r="J195" s="629"/>
      <c r="K195" s="406"/>
    </row>
    <row r="196" spans="2:12" x14ac:dyDescent="0.35">
      <c r="B196" s="406"/>
      <c r="C196" s="414">
        <v>2</v>
      </c>
      <c r="D196" s="630">
        <f>'D. Budget'!C44</f>
        <v>0</v>
      </c>
      <c r="E196" s="630"/>
      <c r="F196" s="630"/>
      <c r="G196" s="630"/>
      <c r="H196" s="630"/>
      <c r="I196" s="630"/>
      <c r="J196" s="630"/>
      <c r="K196" s="406"/>
    </row>
    <row r="197" spans="2:12" x14ac:dyDescent="0.35">
      <c r="B197" s="406"/>
      <c r="C197" s="415"/>
      <c r="D197" s="465" t="s">
        <v>235</v>
      </c>
      <c r="E197" s="631" t="s">
        <v>62</v>
      </c>
      <c r="F197" s="631"/>
      <c r="G197" s="631"/>
      <c r="H197" s="631"/>
      <c r="I197" s="631"/>
      <c r="J197" s="631"/>
      <c r="K197" s="406"/>
    </row>
    <row r="198" spans="2:12" x14ac:dyDescent="0.35">
      <c r="B198" s="406"/>
      <c r="C198" s="415"/>
      <c r="D198" s="465" t="s">
        <v>224</v>
      </c>
      <c r="E198" s="629"/>
      <c r="F198" s="629"/>
      <c r="G198" s="629"/>
      <c r="H198" s="629"/>
      <c r="I198" s="629"/>
      <c r="J198" s="629"/>
      <c r="K198" s="406"/>
    </row>
    <row r="199" spans="2:12" hidden="1" x14ac:dyDescent="0.35">
      <c r="B199" s="406"/>
      <c r="C199" s="414">
        <v>3</v>
      </c>
      <c r="D199" s="630">
        <f>'D. Budget'!C45</f>
        <v>0</v>
      </c>
      <c r="E199" s="630"/>
      <c r="F199" s="630"/>
      <c r="G199" s="630"/>
      <c r="H199" s="630"/>
      <c r="I199" s="630"/>
      <c r="J199" s="630"/>
      <c r="K199" s="406"/>
    </row>
    <row r="200" spans="2:12" hidden="1" x14ac:dyDescent="0.35">
      <c r="B200" s="406"/>
      <c r="C200" s="415"/>
      <c r="D200" s="465" t="s">
        <v>235</v>
      </c>
      <c r="E200" s="631" t="s">
        <v>62</v>
      </c>
      <c r="F200" s="631"/>
      <c r="G200" s="631"/>
      <c r="H200" s="631"/>
      <c r="I200" s="631"/>
      <c r="J200" s="631"/>
      <c r="K200" s="406"/>
    </row>
    <row r="201" spans="2:12" hidden="1" x14ac:dyDescent="0.35">
      <c r="B201" s="406"/>
      <c r="C201" s="415"/>
      <c r="D201" s="465" t="s">
        <v>224</v>
      </c>
      <c r="E201" s="629"/>
      <c r="F201" s="629"/>
      <c r="G201" s="629"/>
      <c r="H201" s="629"/>
      <c r="I201" s="629"/>
      <c r="J201" s="629"/>
      <c r="K201" s="406"/>
      <c r="L201" s="5" t="s">
        <v>236</v>
      </c>
    </row>
    <row r="202" spans="2:12" hidden="1" x14ac:dyDescent="0.35">
      <c r="B202" s="406"/>
      <c r="C202" s="414">
        <v>4</v>
      </c>
      <c r="D202" s="630">
        <f>'D. Budget'!C46</f>
        <v>0</v>
      </c>
      <c r="E202" s="630"/>
      <c r="F202" s="630"/>
      <c r="G202" s="630"/>
      <c r="H202" s="630"/>
      <c r="I202" s="630"/>
      <c r="J202" s="630"/>
      <c r="K202" s="406"/>
    </row>
    <row r="203" spans="2:12" hidden="1" x14ac:dyDescent="0.35">
      <c r="B203" s="406"/>
      <c r="C203" s="415"/>
      <c r="D203" s="465" t="s">
        <v>235</v>
      </c>
      <c r="E203" s="631" t="s">
        <v>62</v>
      </c>
      <c r="F203" s="631"/>
      <c r="G203" s="631"/>
      <c r="H203" s="631"/>
      <c r="I203" s="631"/>
      <c r="J203" s="631"/>
      <c r="K203" s="406"/>
    </row>
    <row r="204" spans="2:12" hidden="1" x14ac:dyDescent="0.35">
      <c r="B204" s="406"/>
      <c r="C204" s="415"/>
      <c r="D204" s="465" t="s">
        <v>224</v>
      </c>
      <c r="E204" s="629"/>
      <c r="F204" s="629"/>
      <c r="G204" s="629"/>
      <c r="H204" s="629"/>
      <c r="I204" s="629"/>
      <c r="J204" s="629"/>
      <c r="K204" s="406"/>
    </row>
    <row r="205" spans="2:12" hidden="1" x14ac:dyDescent="0.35">
      <c r="B205" s="406"/>
      <c r="C205" s="414">
        <v>5</v>
      </c>
      <c r="D205" s="630">
        <f>'D. Budget'!C47</f>
        <v>0</v>
      </c>
      <c r="E205" s="630"/>
      <c r="F205" s="630"/>
      <c r="G205" s="630"/>
      <c r="H205" s="630"/>
      <c r="I205" s="630"/>
      <c r="J205" s="630"/>
      <c r="K205" s="406"/>
    </row>
    <row r="206" spans="2:12" hidden="1" x14ac:dyDescent="0.35">
      <c r="B206" s="406"/>
      <c r="C206" s="415"/>
      <c r="D206" s="465" t="s">
        <v>235</v>
      </c>
      <c r="E206" s="631" t="s">
        <v>62</v>
      </c>
      <c r="F206" s="631"/>
      <c r="G206" s="631"/>
      <c r="H206" s="631"/>
      <c r="I206" s="631"/>
      <c r="J206" s="631"/>
      <c r="K206" s="406"/>
    </row>
    <row r="207" spans="2:12" hidden="1" x14ac:dyDescent="0.35">
      <c r="B207" s="406"/>
      <c r="C207" s="415"/>
      <c r="D207" s="465" t="s">
        <v>224</v>
      </c>
      <c r="E207" s="629"/>
      <c r="F207" s="629"/>
      <c r="G207" s="629"/>
      <c r="H207" s="629"/>
      <c r="I207" s="629"/>
      <c r="J207" s="629"/>
      <c r="K207" s="406"/>
    </row>
    <row r="208" spans="2:12" hidden="1" x14ac:dyDescent="0.35">
      <c r="B208" s="406"/>
      <c r="C208" s="414">
        <v>6</v>
      </c>
      <c r="D208" s="630">
        <f>'D. Budget'!C48</f>
        <v>0</v>
      </c>
      <c r="E208" s="630"/>
      <c r="F208" s="630"/>
      <c r="G208" s="630"/>
      <c r="H208" s="630"/>
      <c r="I208" s="630"/>
      <c r="J208" s="630"/>
      <c r="K208" s="406"/>
    </row>
    <row r="209" spans="2:12" hidden="1" x14ac:dyDescent="0.35">
      <c r="B209" s="406"/>
      <c r="C209" s="415"/>
      <c r="D209" s="465" t="s">
        <v>235</v>
      </c>
      <c r="E209" s="631" t="s">
        <v>62</v>
      </c>
      <c r="F209" s="631"/>
      <c r="G209" s="631"/>
      <c r="H209" s="631"/>
      <c r="I209" s="631"/>
      <c r="J209" s="631"/>
      <c r="K209" s="406"/>
    </row>
    <row r="210" spans="2:12" hidden="1" x14ac:dyDescent="0.35">
      <c r="B210" s="406"/>
      <c r="C210" s="415"/>
      <c r="D210" s="465" t="s">
        <v>224</v>
      </c>
      <c r="E210" s="629"/>
      <c r="F210" s="629"/>
      <c r="G210" s="629"/>
      <c r="H210" s="629"/>
      <c r="I210" s="629"/>
      <c r="J210" s="629"/>
      <c r="K210" s="406"/>
    </row>
    <row r="211" spans="2:12" hidden="1" x14ac:dyDescent="0.35">
      <c r="B211" s="406"/>
      <c r="C211" s="414">
        <v>7</v>
      </c>
      <c r="D211" s="630">
        <f>'D. Budget'!C49</f>
        <v>0</v>
      </c>
      <c r="E211" s="630"/>
      <c r="F211" s="630"/>
      <c r="G211" s="630"/>
      <c r="H211" s="630"/>
      <c r="I211" s="630"/>
      <c r="J211" s="630"/>
      <c r="K211" s="406"/>
    </row>
    <row r="212" spans="2:12" ht="17.149999999999999" hidden="1" customHeight="1" x14ac:dyDescent="0.35">
      <c r="B212" s="406"/>
      <c r="C212" s="415"/>
      <c r="D212" s="465" t="s">
        <v>235</v>
      </c>
      <c r="E212" s="631" t="s">
        <v>62</v>
      </c>
      <c r="F212" s="631"/>
      <c r="G212" s="631"/>
      <c r="H212" s="631"/>
      <c r="I212" s="631"/>
      <c r="J212" s="631"/>
      <c r="K212" s="406"/>
    </row>
    <row r="213" spans="2:12" hidden="1" x14ac:dyDescent="0.35">
      <c r="B213" s="406"/>
      <c r="C213" s="415"/>
      <c r="D213" s="465" t="s">
        <v>224</v>
      </c>
      <c r="E213" s="629"/>
      <c r="F213" s="629"/>
      <c r="G213" s="629"/>
      <c r="H213" s="629"/>
      <c r="I213" s="629"/>
      <c r="J213" s="629"/>
      <c r="K213" s="406"/>
    </row>
    <row r="214" spans="2:12" hidden="1" x14ac:dyDescent="0.35">
      <c r="B214" s="406"/>
      <c r="C214" s="414">
        <v>8</v>
      </c>
      <c r="D214" s="630">
        <f>'D. Budget'!C50</f>
        <v>0</v>
      </c>
      <c r="E214" s="630"/>
      <c r="F214" s="630"/>
      <c r="G214" s="630"/>
      <c r="H214" s="630"/>
      <c r="I214" s="630"/>
      <c r="J214" s="630"/>
      <c r="K214" s="406"/>
    </row>
    <row r="215" spans="2:12" ht="17.149999999999999" hidden="1" customHeight="1" x14ac:dyDescent="0.35">
      <c r="B215" s="406"/>
      <c r="C215" s="415"/>
      <c r="D215" s="465" t="s">
        <v>235</v>
      </c>
      <c r="E215" s="631" t="s">
        <v>62</v>
      </c>
      <c r="F215" s="631"/>
      <c r="G215" s="631"/>
      <c r="H215" s="631"/>
      <c r="I215" s="631"/>
      <c r="J215" s="631"/>
      <c r="K215" s="406"/>
    </row>
    <row r="216" spans="2:12" hidden="1" x14ac:dyDescent="0.35">
      <c r="B216" s="406"/>
      <c r="C216" s="415"/>
      <c r="D216" s="465" t="s">
        <v>224</v>
      </c>
      <c r="E216" s="629"/>
      <c r="F216" s="629"/>
      <c r="G216" s="629"/>
      <c r="H216" s="629"/>
      <c r="I216" s="629"/>
      <c r="J216" s="629"/>
      <c r="K216" s="406"/>
    </row>
    <row r="217" spans="2:12" hidden="1" x14ac:dyDescent="0.35">
      <c r="B217" s="406"/>
      <c r="C217" s="414">
        <v>9</v>
      </c>
      <c r="D217" s="630">
        <f>'D. Budget'!C51</f>
        <v>0</v>
      </c>
      <c r="E217" s="630"/>
      <c r="F217" s="630"/>
      <c r="G217" s="630"/>
      <c r="H217" s="630"/>
      <c r="I217" s="630"/>
      <c r="J217" s="630"/>
      <c r="K217" s="406"/>
    </row>
    <row r="218" spans="2:12" ht="17.149999999999999" hidden="1" customHeight="1" x14ac:dyDescent="0.35">
      <c r="B218" s="406"/>
      <c r="C218" s="415"/>
      <c r="D218" s="465" t="s">
        <v>235</v>
      </c>
      <c r="E218" s="631" t="s">
        <v>62</v>
      </c>
      <c r="F218" s="631"/>
      <c r="G218" s="631"/>
      <c r="H218" s="631"/>
      <c r="I218" s="631"/>
      <c r="J218" s="631"/>
      <c r="K218" s="406"/>
    </row>
    <row r="219" spans="2:12" hidden="1" x14ac:dyDescent="0.35">
      <c r="B219" s="406"/>
      <c r="C219" s="415"/>
      <c r="D219" s="465" t="s">
        <v>224</v>
      </c>
      <c r="E219" s="629"/>
      <c r="F219" s="629"/>
      <c r="G219" s="629"/>
      <c r="H219" s="629"/>
      <c r="I219" s="629"/>
      <c r="J219" s="629"/>
      <c r="K219" s="406"/>
    </row>
    <row r="220" spans="2:12" hidden="1" x14ac:dyDescent="0.35">
      <c r="B220" s="406"/>
      <c r="C220" s="414">
        <v>10</v>
      </c>
      <c r="D220" s="630">
        <f>'D. Budget'!C52</f>
        <v>0</v>
      </c>
      <c r="E220" s="630"/>
      <c r="F220" s="630"/>
      <c r="G220" s="630"/>
      <c r="H220" s="630"/>
      <c r="I220" s="630"/>
      <c r="J220" s="630"/>
      <c r="K220" s="406"/>
    </row>
    <row r="221" spans="2:12" ht="17.149999999999999" hidden="1" customHeight="1" x14ac:dyDescent="0.35">
      <c r="B221" s="406"/>
      <c r="C221" s="415"/>
      <c r="D221" s="465" t="s">
        <v>235</v>
      </c>
      <c r="E221" s="631" t="s">
        <v>62</v>
      </c>
      <c r="F221" s="631"/>
      <c r="G221" s="631"/>
      <c r="H221" s="631"/>
      <c r="I221" s="631"/>
      <c r="J221" s="631"/>
      <c r="K221" s="406"/>
    </row>
    <row r="222" spans="2:12" hidden="1" x14ac:dyDescent="0.35">
      <c r="B222" s="406"/>
      <c r="C222" s="415"/>
      <c r="D222" s="465" t="s">
        <v>224</v>
      </c>
      <c r="E222" s="629"/>
      <c r="F222" s="629"/>
      <c r="G222" s="629"/>
      <c r="H222" s="629"/>
      <c r="I222" s="629"/>
      <c r="J222" s="629"/>
      <c r="K222" s="406"/>
    </row>
    <row r="223" spans="2:12" x14ac:dyDescent="0.35">
      <c r="B223" s="406"/>
      <c r="C223" s="406"/>
      <c r="D223" s="406"/>
      <c r="E223" s="406"/>
      <c r="F223" s="406"/>
      <c r="G223" s="406"/>
      <c r="H223" s="406"/>
      <c r="I223" s="406"/>
      <c r="J223" s="406"/>
      <c r="K223" s="406"/>
      <c r="L223" s="5"/>
    </row>
    <row r="224" spans="2:12" x14ac:dyDescent="0.35">
      <c r="B224" s="56"/>
      <c r="C224" s="56"/>
      <c r="D224" s="56"/>
      <c r="E224" s="56"/>
      <c r="F224" s="56"/>
      <c r="G224" s="56"/>
      <c r="H224" s="56"/>
      <c r="I224" s="56"/>
      <c r="J224" s="56"/>
      <c r="K224" s="56"/>
    </row>
    <row r="225" spans="2:12" ht="16.399999999999999" customHeight="1" x14ac:dyDescent="0.35">
      <c r="B225" s="406"/>
      <c r="C225" s="412"/>
      <c r="D225" s="419" t="s">
        <v>174</v>
      </c>
      <c r="E225" s="412"/>
      <c r="F225" s="412"/>
      <c r="G225" s="412"/>
      <c r="H225" s="412"/>
      <c r="I225" s="412"/>
      <c r="J225" s="412"/>
      <c r="K225" s="406"/>
    </row>
    <row r="226" spans="2:12" x14ac:dyDescent="0.35">
      <c r="B226" s="406"/>
      <c r="C226" s="414">
        <v>1</v>
      </c>
      <c r="D226" s="630">
        <f>'D. Budget'!C60</f>
        <v>0</v>
      </c>
      <c r="E226" s="630"/>
      <c r="F226" s="630"/>
      <c r="G226" s="630"/>
      <c r="H226" s="630"/>
      <c r="I226" s="630"/>
      <c r="J226" s="630"/>
      <c r="K226" s="406"/>
    </row>
    <row r="227" spans="2:12" x14ac:dyDescent="0.35">
      <c r="B227" s="406"/>
      <c r="C227" s="415"/>
      <c r="D227" s="465" t="s">
        <v>235</v>
      </c>
      <c r="E227" s="633" t="s">
        <v>62</v>
      </c>
      <c r="F227" s="633"/>
      <c r="G227" s="633"/>
      <c r="H227" s="633"/>
      <c r="I227" s="633"/>
      <c r="J227" s="633"/>
      <c r="K227" s="406"/>
    </row>
    <row r="228" spans="2:12" x14ac:dyDescent="0.35">
      <c r="B228" s="406"/>
      <c r="C228" s="415"/>
      <c r="D228" s="465" t="s">
        <v>224</v>
      </c>
      <c r="E228" s="632"/>
      <c r="F228" s="632"/>
      <c r="G228" s="632"/>
      <c r="H228" s="632"/>
      <c r="I228" s="632"/>
      <c r="J228" s="632"/>
      <c r="K228" s="406"/>
    </row>
    <row r="229" spans="2:12" x14ac:dyDescent="0.35">
      <c r="B229" s="406"/>
      <c r="C229" s="414">
        <v>2</v>
      </c>
      <c r="D229" s="630">
        <f>'D. Budget'!C61</f>
        <v>0</v>
      </c>
      <c r="E229" s="630"/>
      <c r="F229" s="630"/>
      <c r="G229" s="630"/>
      <c r="H229" s="630"/>
      <c r="I229" s="630"/>
      <c r="J229" s="630"/>
      <c r="K229" s="406"/>
    </row>
    <row r="230" spans="2:12" x14ac:dyDescent="0.35">
      <c r="B230" s="406"/>
      <c r="C230" s="415"/>
      <c r="D230" s="465" t="s">
        <v>235</v>
      </c>
      <c r="E230" s="633" t="s">
        <v>62</v>
      </c>
      <c r="F230" s="633"/>
      <c r="G230" s="633"/>
      <c r="H230" s="633"/>
      <c r="I230" s="633"/>
      <c r="J230" s="633"/>
      <c r="K230" s="406"/>
    </row>
    <row r="231" spans="2:12" x14ac:dyDescent="0.35">
      <c r="B231" s="406"/>
      <c r="C231" s="415"/>
      <c r="D231" s="465" t="s">
        <v>224</v>
      </c>
      <c r="E231" s="632"/>
      <c r="F231" s="632"/>
      <c r="G231" s="632"/>
      <c r="H231" s="632"/>
      <c r="I231" s="632"/>
      <c r="J231" s="632"/>
      <c r="K231" s="406"/>
    </row>
    <row r="232" spans="2:12" x14ac:dyDescent="0.35">
      <c r="B232" s="406"/>
      <c r="C232" s="414">
        <v>3</v>
      </c>
      <c r="D232" s="630">
        <f>'D. Budget'!C62</f>
        <v>0</v>
      </c>
      <c r="E232" s="630"/>
      <c r="F232" s="630"/>
      <c r="G232" s="630"/>
      <c r="H232" s="630"/>
      <c r="I232" s="630"/>
      <c r="J232" s="630"/>
      <c r="K232" s="406"/>
    </row>
    <row r="233" spans="2:12" x14ac:dyDescent="0.35">
      <c r="B233" s="406"/>
      <c r="C233" s="415"/>
      <c r="D233" s="465" t="s">
        <v>235</v>
      </c>
      <c r="E233" s="633" t="s">
        <v>62</v>
      </c>
      <c r="F233" s="633"/>
      <c r="G233" s="633"/>
      <c r="H233" s="633"/>
      <c r="I233" s="633"/>
      <c r="J233" s="633"/>
      <c r="K233" s="406"/>
    </row>
    <row r="234" spans="2:12" x14ac:dyDescent="0.35">
      <c r="B234" s="406"/>
      <c r="C234" s="415"/>
      <c r="D234" s="465" t="s">
        <v>224</v>
      </c>
      <c r="E234" s="632"/>
      <c r="F234" s="632"/>
      <c r="G234" s="632"/>
      <c r="H234" s="632"/>
      <c r="I234" s="632"/>
      <c r="J234" s="632"/>
      <c r="K234" s="406"/>
    </row>
    <row r="235" spans="2:12" x14ac:dyDescent="0.35">
      <c r="B235" s="406"/>
      <c r="C235" s="414">
        <v>4</v>
      </c>
      <c r="D235" s="630">
        <f>'D. Budget'!C63</f>
        <v>0</v>
      </c>
      <c r="E235" s="630"/>
      <c r="F235" s="630"/>
      <c r="G235" s="630"/>
      <c r="H235" s="630"/>
      <c r="I235" s="630"/>
      <c r="J235" s="630"/>
      <c r="K235" s="406"/>
    </row>
    <row r="236" spans="2:12" x14ac:dyDescent="0.35">
      <c r="B236" s="406"/>
      <c r="C236" s="415"/>
      <c r="D236" s="465" t="s">
        <v>235</v>
      </c>
      <c r="E236" s="633" t="s">
        <v>62</v>
      </c>
      <c r="F236" s="633"/>
      <c r="G236" s="633"/>
      <c r="H236" s="633"/>
      <c r="I236" s="633"/>
      <c r="J236" s="633"/>
      <c r="K236" s="406"/>
    </row>
    <row r="237" spans="2:12" x14ac:dyDescent="0.35">
      <c r="B237" s="406"/>
      <c r="C237" s="415"/>
      <c r="D237" s="465" t="s">
        <v>224</v>
      </c>
      <c r="E237" s="632"/>
      <c r="F237" s="632"/>
      <c r="G237" s="632"/>
      <c r="H237" s="632"/>
      <c r="I237" s="632"/>
      <c r="J237" s="632"/>
      <c r="K237" s="406"/>
    </row>
    <row r="238" spans="2:12" x14ac:dyDescent="0.35">
      <c r="B238" s="406"/>
      <c r="C238" s="414">
        <v>5</v>
      </c>
      <c r="D238" s="630">
        <f>'D. Budget'!C64</f>
        <v>0</v>
      </c>
      <c r="E238" s="630"/>
      <c r="F238" s="630"/>
      <c r="G238" s="630"/>
      <c r="H238" s="630"/>
      <c r="I238" s="630"/>
      <c r="J238" s="630"/>
      <c r="K238" s="406"/>
    </row>
    <row r="239" spans="2:12" x14ac:dyDescent="0.35">
      <c r="B239" s="406"/>
      <c r="C239" s="415"/>
      <c r="D239" s="465" t="s">
        <v>235</v>
      </c>
      <c r="E239" s="633" t="s">
        <v>62</v>
      </c>
      <c r="F239" s="633"/>
      <c r="G239" s="633"/>
      <c r="H239" s="633"/>
      <c r="I239" s="633"/>
      <c r="J239" s="633"/>
      <c r="K239" s="406"/>
    </row>
    <row r="240" spans="2:12" x14ac:dyDescent="0.35">
      <c r="B240" s="406"/>
      <c r="C240" s="415"/>
      <c r="D240" s="465" t="s">
        <v>224</v>
      </c>
      <c r="E240" s="632"/>
      <c r="F240" s="632"/>
      <c r="G240" s="632"/>
      <c r="H240" s="632"/>
      <c r="I240" s="632"/>
      <c r="J240" s="632"/>
      <c r="K240" s="406"/>
      <c r="L240" s="5" t="s">
        <v>237</v>
      </c>
    </row>
    <row r="241" spans="2:11" hidden="1" x14ac:dyDescent="0.35">
      <c r="B241" s="406"/>
      <c r="C241" s="414">
        <v>6</v>
      </c>
      <c r="D241" s="630">
        <f>'D. Budget'!C65</f>
        <v>0</v>
      </c>
      <c r="E241" s="630"/>
      <c r="F241" s="630"/>
      <c r="G241" s="630"/>
      <c r="H241" s="630"/>
      <c r="I241" s="630"/>
      <c r="J241" s="630"/>
      <c r="K241" s="406"/>
    </row>
    <row r="242" spans="2:11" hidden="1" x14ac:dyDescent="0.35">
      <c r="B242" s="406"/>
      <c r="C242" s="415"/>
      <c r="D242" s="465" t="s">
        <v>235</v>
      </c>
      <c r="E242" s="631" t="s">
        <v>62</v>
      </c>
      <c r="F242" s="631"/>
      <c r="G242" s="631"/>
      <c r="H242" s="631"/>
      <c r="I242" s="631"/>
      <c r="J242" s="631"/>
      <c r="K242" s="406"/>
    </row>
    <row r="243" spans="2:11" hidden="1" x14ac:dyDescent="0.35">
      <c r="B243" s="406"/>
      <c r="C243" s="415"/>
      <c r="D243" s="465" t="s">
        <v>224</v>
      </c>
      <c r="E243" s="629"/>
      <c r="F243" s="629"/>
      <c r="G243" s="629"/>
      <c r="H243" s="629"/>
      <c r="I243" s="629"/>
      <c r="J243" s="629"/>
      <c r="K243" s="406"/>
    </row>
    <row r="244" spans="2:11" hidden="1" x14ac:dyDescent="0.35">
      <c r="B244" s="406"/>
      <c r="C244" s="414">
        <v>7</v>
      </c>
      <c r="D244" s="630">
        <f>'D. Budget'!C66</f>
        <v>0</v>
      </c>
      <c r="E244" s="630"/>
      <c r="F244" s="630"/>
      <c r="G244" s="630"/>
      <c r="H244" s="630"/>
      <c r="I244" s="630"/>
      <c r="J244" s="630"/>
      <c r="K244" s="406"/>
    </row>
    <row r="245" spans="2:11" hidden="1" x14ac:dyDescent="0.35">
      <c r="B245" s="406"/>
      <c r="C245" s="415"/>
      <c r="D245" s="465" t="s">
        <v>235</v>
      </c>
      <c r="E245" s="631" t="s">
        <v>62</v>
      </c>
      <c r="F245" s="631"/>
      <c r="G245" s="631"/>
      <c r="H245" s="631"/>
      <c r="I245" s="631"/>
      <c r="J245" s="631"/>
      <c r="K245" s="406"/>
    </row>
    <row r="246" spans="2:11" hidden="1" x14ac:dyDescent="0.35">
      <c r="B246" s="406"/>
      <c r="C246" s="415"/>
      <c r="D246" s="465" t="s">
        <v>224</v>
      </c>
      <c r="E246" s="629"/>
      <c r="F246" s="629"/>
      <c r="G246" s="629"/>
      <c r="H246" s="629"/>
      <c r="I246" s="629"/>
      <c r="J246" s="629"/>
      <c r="K246" s="406"/>
    </row>
    <row r="247" spans="2:11" hidden="1" x14ac:dyDescent="0.35">
      <c r="B247" s="406"/>
      <c r="C247" s="414">
        <v>8</v>
      </c>
      <c r="D247" s="630">
        <f>'D. Budget'!C67</f>
        <v>0</v>
      </c>
      <c r="E247" s="630"/>
      <c r="F247" s="630"/>
      <c r="G247" s="630"/>
      <c r="H247" s="630"/>
      <c r="I247" s="630"/>
      <c r="J247" s="630"/>
      <c r="K247" s="406"/>
    </row>
    <row r="248" spans="2:11" hidden="1" x14ac:dyDescent="0.35">
      <c r="B248" s="406"/>
      <c r="C248" s="415"/>
      <c r="D248" s="465" t="s">
        <v>235</v>
      </c>
      <c r="E248" s="631" t="s">
        <v>62</v>
      </c>
      <c r="F248" s="631"/>
      <c r="G248" s="631"/>
      <c r="H248" s="631"/>
      <c r="I248" s="631"/>
      <c r="J248" s="631"/>
      <c r="K248" s="406"/>
    </row>
    <row r="249" spans="2:11" hidden="1" x14ac:dyDescent="0.35">
      <c r="B249" s="406"/>
      <c r="C249" s="415"/>
      <c r="D249" s="465" t="s">
        <v>224</v>
      </c>
      <c r="E249" s="629"/>
      <c r="F249" s="629"/>
      <c r="G249" s="629"/>
      <c r="H249" s="629"/>
      <c r="I249" s="629"/>
      <c r="J249" s="629"/>
      <c r="K249" s="406"/>
    </row>
    <row r="250" spans="2:11" hidden="1" x14ac:dyDescent="0.35">
      <c r="B250" s="406"/>
      <c r="C250" s="414">
        <v>9</v>
      </c>
      <c r="D250" s="630">
        <f>'D. Budget'!C68</f>
        <v>0</v>
      </c>
      <c r="E250" s="630"/>
      <c r="F250" s="630"/>
      <c r="G250" s="630"/>
      <c r="H250" s="630"/>
      <c r="I250" s="630"/>
      <c r="J250" s="630"/>
      <c r="K250" s="406"/>
    </row>
    <row r="251" spans="2:11" hidden="1" x14ac:dyDescent="0.35">
      <c r="B251" s="406"/>
      <c r="C251" s="415"/>
      <c r="D251" s="465" t="s">
        <v>235</v>
      </c>
      <c r="E251" s="631" t="s">
        <v>62</v>
      </c>
      <c r="F251" s="631"/>
      <c r="G251" s="631"/>
      <c r="H251" s="631"/>
      <c r="I251" s="631"/>
      <c r="J251" s="631"/>
      <c r="K251" s="406"/>
    </row>
    <row r="252" spans="2:11" hidden="1" x14ac:dyDescent="0.35">
      <c r="B252" s="406"/>
      <c r="C252" s="415"/>
      <c r="D252" s="465" t="s">
        <v>224</v>
      </c>
      <c r="E252" s="629"/>
      <c r="F252" s="629"/>
      <c r="G252" s="629"/>
      <c r="H252" s="629"/>
      <c r="I252" s="629"/>
      <c r="J252" s="629"/>
      <c r="K252" s="406"/>
    </row>
    <row r="253" spans="2:11" hidden="1" x14ac:dyDescent="0.35">
      <c r="B253" s="406"/>
      <c r="C253" s="414">
        <v>10</v>
      </c>
      <c r="D253" s="630">
        <f>'D. Budget'!C69</f>
        <v>0</v>
      </c>
      <c r="E253" s="630"/>
      <c r="F253" s="630"/>
      <c r="G253" s="630"/>
      <c r="H253" s="630"/>
      <c r="I253" s="630"/>
      <c r="J253" s="630"/>
      <c r="K253" s="406"/>
    </row>
    <row r="254" spans="2:11" hidden="1" x14ac:dyDescent="0.35">
      <c r="B254" s="406"/>
      <c r="C254" s="415"/>
      <c r="D254" s="465" t="s">
        <v>235</v>
      </c>
      <c r="E254" s="631" t="s">
        <v>62</v>
      </c>
      <c r="F254" s="631"/>
      <c r="G254" s="631"/>
      <c r="H254" s="631"/>
      <c r="I254" s="631"/>
      <c r="J254" s="631"/>
      <c r="K254" s="406"/>
    </row>
    <row r="255" spans="2:11" hidden="1" x14ac:dyDescent="0.35">
      <c r="B255" s="406"/>
      <c r="C255" s="415"/>
      <c r="D255" s="465" t="s">
        <v>224</v>
      </c>
      <c r="E255" s="629"/>
      <c r="F255" s="629"/>
      <c r="G255" s="629"/>
      <c r="H255" s="629"/>
      <c r="I255" s="629"/>
      <c r="J255" s="629"/>
      <c r="K255" s="406"/>
    </row>
    <row r="256" spans="2:11" hidden="1" x14ac:dyDescent="0.35">
      <c r="B256" s="406"/>
      <c r="C256" s="414">
        <v>11</v>
      </c>
      <c r="D256" s="630">
        <f>'D. Budget'!C70</f>
        <v>0</v>
      </c>
      <c r="E256" s="630"/>
      <c r="F256" s="630"/>
      <c r="G256" s="630"/>
      <c r="H256" s="630"/>
      <c r="I256" s="630"/>
      <c r="J256" s="630"/>
      <c r="K256" s="406"/>
    </row>
    <row r="257" spans="2:11" hidden="1" x14ac:dyDescent="0.35">
      <c r="B257" s="406"/>
      <c r="C257" s="415"/>
      <c r="D257" s="465" t="s">
        <v>235</v>
      </c>
      <c r="E257" s="631" t="s">
        <v>62</v>
      </c>
      <c r="F257" s="631"/>
      <c r="G257" s="631"/>
      <c r="H257" s="631"/>
      <c r="I257" s="631"/>
      <c r="J257" s="631"/>
      <c r="K257" s="406"/>
    </row>
    <row r="258" spans="2:11" hidden="1" x14ac:dyDescent="0.35">
      <c r="B258" s="406"/>
      <c r="C258" s="415"/>
      <c r="D258" s="465" t="s">
        <v>224</v>
      </c>
      <c r="E258" s="629"/>
      <c r="F258" s="629"/>
      <c r="G258" s="629"/>
      <c r="H258" s="629"/>
      <c r="I258" s="629"/>
      <c r="J258" s="629"/>
      <c r="K258" s="406"/>
    </row>
    <row r="259" spans="2:11" hidden="1" x14ac:dyDescent="0.35">
      <c r="B259" s="406"/>
      <c r="C259" s="414">
        <v>12</v>
      </c>
      <c r="D259" s="630">
        <f>'D. Budget'!C71</f>
        <v>0</v>
      </c>
      <c r="E259" s="630"/>
      <c r="F259" s="630"/>
      <c r="G259" s="630"/>
      <c r="H259" s="630"/>
      <c r="I259" s="630"/>
      <c r="J259" s="630"/>
      <c r="K259" s="406"/>
    </row>
    <row r="260" spans="2:11" hidden="1" x14ac:dyDescent="0.35">
      <c r="B260" s="406"/>
      <c r="C260" s="415"/>
      <c r="D260" s="465" t="s">
        <v>235</v>
      </c>
      <c r="E260" s="631" t="s">
        <v>62</v>
      </c>
      <c r="F260" s="631"/>
      <c r="G260" s="631"/>
      <c r="H260" s="631"/>
      <c r="I260" s="631"/>
      <c r="J260" s="631"/>
      <c r="K260" s="406"/>
    </row>
    <row r="261" spans="2:11" hidden="1" x14ac:dyDescent="0.35">
      <c r="B261" s="406"/>
      <c r="C261" s="415"/>
      <c r="D261" s="465" t="s">
        <v>224</v>
      </c>
      <c r="E261" s="629"/>
      <c r="F261" s="629"/>
      <c r="G261" s="629"/>
      <c r="H261" s="629"/>
      <c r="I261" s="629"/>
      <c r="J261" s="629"/>
      <c r="K261" s="406"/>
    </row>
    <row r="262" spans="2:11" hidden="1" x14ac:dyDescent="0.35">
      <c r="B262" s="406"/>
      <c r="C262" s="414">
        <v>13</v>
      </c>
      <c r="D262" s="630">
        <f>'D. Budget'!C72</f>
        <v>0</v>
      </c>
      <c r="E262" s="630"/>
      <c r="F262" s="630"/>
      <c r="G262" s="630"/>
      <c r="H262" s="630"/>
      <c r="I262" s="630"/>
      <c r="J262" s="630"/>
      <c r="K262" s="406"/>
    </row>
    <row r="263" spans="2:11" hidden="1" x14ac:dyDescent="0.35">
      <c r="B263" s="406"/>
      <c r="C263" s="415"/>
      <c r="D263" s="465" t="s">
        <v>235</v>
      </c>
      <c r="E263" s="631" t="s">
        <v>62</v>
      </c>
      <c r="F263" s="631"/>
      <c r="G263" s="631"/>
      <c r="H263" s="631"/>
      <c r="I263" s="631"/>
      <c r="J263" s="631"/>
      <c r="K263" s="406"/>
    </row>
    <row r="264" spans="2:11" hidden="1" x14ac:dyDescent="0.35">
      <c r="B264" s="406"/>
      <c r="C264" s="415"/>
      <c r="D264" s="465" t="s">
        <v>224</v>
      </c>
      <c r="E264" s="629"/>
      <c r="F264" s="629"/>
      <c r="G264" s="629"/>
      <c r="H264" s="629"/>
      <c r="I264" s="629"/>
      <c r="J264" s="629"/>
      <c r="K264" s="406"/>
    </row>
    <row r="265" spans="2:11" hidden="1" x14ac:dyDescent="0.35">
      <c r="B265" s="406"/>
      <c r="C265" s="414">
        <v>14</v>
      </c>
      <c r="D265" s="630">
        <f>'D. Budget'!C73</f>
        <v>0</v>
      </c>
      <c r="E265" s="630"/>
      <c r="F265" s="630"/>
      <c r="G265" s="630"/>
      <c r="H265" s="630"/>
      <c r="I265" s="630"/>
      <c r="J265" s="630"/>
      <c r="K265" s="406"/>
    </row>
    <row r="266" spans="2:11" hidden="1" x14ac:dyDescent="0.35">
      <c r="B266" s="406"/>
      <c r="C266" s="415"/>
      <c r="D266" s="465" t="s">
        <v>235</v>
      </c>
      <c r="E266" s="631" t="s">
        <v>62</v>
      </c>
      <c r="F266" s="631"/>
      <c r="G266" s="631"/>
      <c r="H266" s="631"/>
      <c r="I266" s="631"/>
      <c r="J266" s="631"/>
      <c r="K266" s="406"/>
    </row>
    <row r="267" spans="2:11" hidden="1" x14ac:dyDescent="0.35">
      <c r="B267" s="406"/>
      <c r="C267" s="415"/>
      <c r="D267" s="465" t="s">
        <v>224</v>
      </c>
      <c r="E267" s="629"/>
      <c r="F267" s="629"/>
      <c r="G267" s="629"/>
      <c r="H267" s="629"/>
      <c r="I267" s="629"/>
      <c r="J267" s="629"/>
      <c r="K267" s="406"/>
    </row>
    <row r="268" spans="2:11" hidden="1" x14ac:dyDescent="0.35">
      <c r="B268" s="406"/>
      <c r="C268" s="414">
        <v>15</v>
      </c>
      <c r="D268" s="630">
        <f>'D. Budget'!C74</f>
        <v>0</v>
      </c>
      <c r="E268" s="630"/>
      <c r="F268" s="630"/>
      <c r="G268" s="630"/>
      <c r="H268" s="630"/>
      <c r="I268" s="630"/>
      <c r="J268" s="630"/>
      <c r="K268" s="406"/>
    </row>
    <row r="269" spans="2:11" hidden="1" x14ac:dyDescent="0.35">
      <c r="B269" s="406"/>
      <c r="C269" s="415"/>
      <c r="D269" s="465" t="s">
        <v>235</v>
      </c>
      <c r="E269" s="631" t="s">
        <v>62</v>
      </c>
      <c r="F269" s="631"/>
      <c r="G269" s="631"/>
      <c r="H269" s="631"/>
      <c r="I269" s="631"/>
      <c r="J269" s="631"/>
      <c r="K269" s="406"/>
    </row>
    <row r="270" spans="2:11" hidden="1" x14ac:dyDescent="0.35">
      <c r="B270" s="406"/>
      <c r="C270" s="415"/>
      <c r="D270" s="465" t="s">
        <v>224</v>
      </c>
      <c r="E270" s="629"/>
      <c r="F270" s="629"/>
      <c r="G270" s="629"/>
      <c r="H270" s="629"/>
      <c r="I270" s="629"/>
      <c r="J270" s="629"/>
      <c r="K270" s="406"/>
    </row>
    <row r="271" spans="2:11" hidden="1" x14ac:dyDescent="0.35">
      <c r="B271" s="406"/>
      <c r="C271" s="414">
        <v>16</v>
      </c>
      <c r="D271" s="630">
        <f>'D. Budget'!C75</f>
        <v>0</v>
      </c>
      <c r="E271" s="630"/>
      <c r="F271" s="630"/>
      <c r="G271" s="630"/>
      <c r="H271" s="630"/>
      <c r="I271" s="630"/>
      <c r="J271" s="630"/>
      <c r="K271" s="406"/>
    </row>
    <row r="272" spans="2:11" hidden="1" x14ac:dyDescent="0.35">
      <c r="B272" s="406"/>
      <c r="C272" s="415"/>
      <c r="D272" s="465" t="s">
        <v>235</v>
      </c>
      <c r="E272" s="631" t="s">
        <v>62</v>
      </c>
      <c r="F272" s="631"/>
      <c r="G272" s="631"/>
      <c r="H272" s="631"/>
      <c r="I272" s="631"/>
      <c r="J272" s="631"/>
      <c r="K272" s="406"/>
    </row>
    <row r="273" spans="2:11" hidden="1" x14ac:dyDescent="0.35">
      <c r="B273" s="406"/>
      <c r="C273" s="415"/>
      <c r="D273" s="465" t="s">
        <v>224</v>
      </c>
      <c r="E273" s="629"/>
      <c r="F273" s="629"/>
      <c r="G273" s="629"/>
      <c r="H273" s="629"/>
      <c r="I273" s="629"/>
      <c r="J273" s="629"/>
      <c r="K273" s="406"/>
    </row>
    <row r="274" spans="2:11" hidden="1" x14ac:dyDescent="0.35">
      <c r="B274" s="406"/>
      <c r="C274" s="414">
        <v>17</v>
      </c>
      <c r="D274" s="630">
        <f>'D. Budget'!C76</f>
        <v>0</v>
      </c>
      <c r="E274" s="630"/>
      <c r="F274" s="630"/>
      <c r="G274" s="630"/>
      <c r="H274" s="630"/>
      <c r="I274" s="630"/>
      <c r="J274" s="630"/>
      <c r="K274" s="406"/>
    </row>
    <row r="275" spans="2:11" hidden="1" x14ac:dyDescent="0.35">
      <c r="B275" s="406"/>
      <c r="C275" s="415"/>
      <c r="D275" s="465" t="s">
        <v>235</v>
      </c>
      <c r="E275" s="631" t="s">
        <v>62</v>
      </c>
      <c r="F275" s="631"/>
      <c r="G275" s="631"/>
      <c r="H275" s="631"/>
      <c r="I275" s="631"/>
      <c r="J275" s="631"/>
      <c r="K275" s="406"/>
    </row>
    <row r="276" spans="2:11" hidden="1" x14ac:dyDescent="0.35">
      <c r="B276" s="406"/>
      <c r="C276" s="415"/>
      <c r="D276" s="465" t="s">
        <v>224</v>
      </c>
      <c r="E276" s="629"/>
      <c r="F276" s="629"/>
      <c r="G276" s="629"/>
      <c r="H276" s="629"/>
      <c r="I276" s="629"/>
      <c r="J276" s="629"/>
      <c r="K276" s="406"/>
    </row>
    <row r="277" spans="2:11" hidden="1" x14ac:dyDescent="0.35">
      <c r="B277" s="406"/>
      <c r="C277" s="414">
        <v>18</v>
      </c>
      <c r="D277" s="630">
        <f>'D. Budget'!C77</f>
        <v>0</v>
      </c>
      <c r="E277" s="630"/>
      <c r="F277" s="630"/>
      <c r="G277" s="630"/>
      <c r="H277" s="630"/>
      <c r="I277" s="630"/>
      <c r="J277" s="630"/>
      <c r="K277" s="406"/>
    </row>
    <row r="278" spans="2:11" hidden="1" x14ac:dyDescent="0.35">
      <c r="B278" s="406"/>
      <c r="C278" s="415"/>
      <c r="D278" s="465" t="s">
        <v>235</v>
      </c>
      <c r="E278" s="631" t="s">
        <v>62</v>
      </c>
      <c r="F278" s="631"/>
      <c r="G278" s="631"/>
      <c r="H278" s="631"/>
      <c r="I278" s="631"/>
      <c r="J278" s="631"/>
      <c r="K278" s="406"/>
    </row>
    <row r="279" spans="2:11" hidden="1" x14ac:dyDescent="0.35">
      <c r="B279" s="406"/>
      <c r="C279" s="415"/>
      <c r="D279" s="465" t="s">
        <v>224</v>
      </c>
      <c r="E279" s="629"/>
      <c r="F279" s="629"/>
      <c r="G279" s="629"/>
      <c r="H279" s="629"/>
      <c r="I279" s="629"/>
      <c r="J279" s="629"/>
      <c r="K279" s="406"/>
    </row>
    <row r="280" spans="2:11" hidden="1" x14ac:dyDescent="0.35">
      <c r="B280" s="406"/>
      <c r="C280" s="414">
        <v>19</v>
      </c>
      <c r="D280" s="630">
        <f>'D. Budget'!C78</f>
        <v>0</v>
      </c>
      <c r="E280" s="630"/>
      <c r="F280" s="630"/>
      <c r="G280" s="630"/>
      <c r="H280" s="630"/>
      <c r="I280" s="630"/>
      <c r="J280" s="630"/>
      <c r="K280" s="406"/>
    </row>
    <row r="281" spans="2:11" hidden="1" x14ac:dyDescent="0.35">
      <c r="B281" s="406"/>
      <c r="C281" s="415"/>
      <c r="D281" s="465" t="s">
        <v>235</v>
      </c>
      <c r="E281" s="631" t="s">
        <v>62</v>
      </c>
      <c r="F281" s="631"/>
      <c r="G281" s="631"/>
      <c r="H281" s="631"/>
      <c r="I281" s="631"/>
      <c r="J281" s="631"/>
      <c r="K281" s="406"/>
    </row>
    <row r="282" spans="2:11" hidden="1" x14ac:dyDescent="0.35">
      <c r="B282" s="406"/>
      <c r="C282" s="415"/>
      <c r="D282" s="465" t="s">
        <v>224</v>
      </c>
      <c r="E282" s="629"/>
      <c r="F282" s="629"/>
      <c r="G282" s="629"/>
      <c r="H282" s="629"/>
      <c r="I282" s="629"/>
      <c r="J282" s="629"/>
      <c r="K282" s="406"/>
    </row>
    <row r="283" spans="2:11" hidden="1" x14ac:dyDescent="0.35">
      <c r="B283" s="406"/>
      <c r="C283" s="414">
        <v>20</v>
      </c>
      <c r="D283" s="630">
        <f>'D. Budget'!C79</f>
        <v>0</v>
      </c>
      <c r="E283" s="630"/>
      <c r="F283" s="630"/>
      <c r="G283" s="630"/>
      <c r="H283" s="630"/>
      <c r="I283" s="630"/>
      <c r="J283" s="630"/>
      <c r="K283" s="406"/>
    </row>
    <row r="284" spans="2:11" hidden="1" x14ac:dyDescent="0.35">
      <c r="B284" s="406"/>
      <c r="C284" s="415"/>
      <c r="D284" s="465" t="s">
        <v>235</v>
      </c>
      <c r="E284" s="631" t="s">
        <v>62</v>
      </c>
      <c r="F284" s="631"/>
      <c r="G284" s="631"/>
      <c r="H284" s="631"/>
      <c r="I284" s="631"/>
      <c r="J284" s="631"/>
      <c r="K284" s="406"/>
    </row>
    <row r="285" spans="2:11" hidden="1" x14ac:dyDescent="0.35">
      <c r="B285" s="406"/>
      <c r="C285" s="415"/>
      <c r="D285" s="465" t="s">
        <v>224</v>
      </c>
      <c r="E285" s="629"/>
      <c r="F285" s="629"/>
      <c r="G285" s="629"/>
      <c r="H285" s="629"/>
      <c r="I285" s="629"/>
      <c r="J285" s="629"/>
      <c r="K285" s="406"/>
    </row>
    <row r="286" spans="2:11" x14ac:dyDescent="0.35">
      <c r="B286" s="406"/>
      <c r="C286" s="406"/>
      <c r="D286" s="406"/>
      <c r="E286" s="406"/>
      <c r="F286" s="406"/>
      <c r="G286" s="406"/>
      <c r="H286" s="406"/>
      <c r="I286" s="406"/>
      <c r="J286" s="406"/>
      <c r="K286" s="406"/>
    </row>
    <row r="287" spans="2:11" x14ac:dyDescent="0.35">
      <c r="B287" s="56"/>
      <c r="C287" s="56"/>
      <c r="D287" s="56"/>
      <c r="E287" s="56"/>
      <c r="F287" s="56"/>
      <c r="G287" s="56"/>
      <c r="H287" s="56"/>
      <c r="I287" s="56"/>
      <c r="J287" s="56"/>
      <c r="K287" s="56"/>
    </row>
    <row r="288" spans="2:11" x14ac:dyDescent="0.35">
      <c r="B288" s="56"/>
      <c r="C288" s="56"/>
      <c r="D288" s="56"/>
      <c r="E288" s="56"/>
      <c r="F288" s="56"/>
      <c r="G288" s="56"/>
      <c r="H288" s="56"/>
      <c r="I288" s="56"/>
      <c r="J288" s="56"/>
      <c r="K288" s="56"/>
    </row>
    <row r="289" spans="2:12" ht="15.5" x14ac:dyDescent="0.35">
      <c r="B289" s="406"/>
      <c r="C289" s="412"/>
      <c r="D289" s="419" t="s">
        <v>177</v>
      </c>
      <c r="E289" s="412"/>
      <c r="F289" s="412"/>
      <c r="G289" s="412"/>
      <c r="H289" s="412"/>
      <c r="I289" s="412"/>
      <c r="J289" s="412"/>
      <c r="K289" s="406"/>
    </row>
    <row r="290" spans="2:12" x14ac:dyDescent="0.35">
      <c r="B290" s="406"/>
      <c r="C290" s="414">
        <v>1</v>
      </c>
      <c r="D290" s="630">
        <f>'D. Budget'!C87</f>
        <v>0</v>
      </c>
      <c r="E290" s="630"/>
      <c r="F290" s="630"/>
      <c r="G290" s="630"/>
      <c r="H290" s="630"/>
      <c r="I290" s="630"/>
      <c r="J290" s="630"/>
      <c r="K290" s="406"/>
    </row>
    <row r="291" spans="2:12" x14ac:dyDescent="0.35">
      <c r="B291" s="406"/>
      <c r="C291" s="415"/>
      <c r="D291" s="465" t="s">
        <v>235</v>
      </c>
      <c r="E291" s="633" t="s">
        <v>62</v>
      </c>
      <c r="F291" s="633"/>
      <c r="G291" s="633"/>
      <c r="H291" s="633"/>
      <c r="I291" s="633"/>
      <c r="J291" s="633"/>
      <c r="K291" s="406"/>
    </row>
    <row r="292" spans="2:12" x14ac:dyDescent="0.35">
      <c r="B292" s="406"/>
      <c r="C292" s="415"/>
      <c r="D292" s="465" t="s">
        <v>224</v>
      </c>
      <c r="E292" s="632"/>
      <c r="F292" s="632"/>
      <c r="G292" s="632"/>
      <c r="H292" s="632"/>
      <c r="I292" s="632"/>
      <c r="J292" s="632"/>
      <c r="K292" s="406"/>
    </row>
    <row r="293" spans="2:12" x14ac:dyDescent="0.35">
      <c r="B293" s="406"/>
      <c r="C293" s="414">
        <v>2</v>
      </c>
      <c r="D293" s="630">
        <f>'D. Budget'!C88</f>
        <v>0</v>
      </c>
      <c r="E293" s="630"/>
      <c r="F293" s="630"/>
      <c r="G293" s="630"/>
      <c r="H293" s="630"/>
      <c r="I293" s="630"/>
      <c r="J293" s="630"/>
      <c r="K293" s="406"/>
    </row>
    <row r="294" spans="2:12" x14ac:dyDescent="0.35">
      <c r="B294" s="406"/>
      <c r="C294" s="415"/>
      <c r="D294" s="465" t="s">
        <v>235</v>
      </c>
      <c r="E294" s="633" t="s">
        <v>62</v>
      </c>
      <c r="F294" s="633"/>
      <c r="G294" s="633"/>
      <c r="H294" s="633"/>
      <c r="I294" s="633"/>
      <c r="J294" s="633"/>
      <c r="K294" s="406"/>
    </row>
    <row r="295" spans="2:12" x14ac:dyDescent="0.35">
      <c r="B295" s="406"/>
      <c r="C295" s="415"/>
      <c r="D295" s="465" t="s">
        <v>224</v>
      </c>
      <c r="E295" s="632"/>
      <c r="F295" s="632"/>
      <c r="G295" s="632"/>
      <c r="H295" s="632"/>
      <c r="I295" s="632"/>
      <c r="J295" s="632"/>
      <c r="K295" s="406"/>
    </row>
    <row r="296" spans="2:12" x14ac:dyDescent="0.35">
      <c r="B296" s="406"/>
      <c r="C296" s="414">
        <v>3</v>
      </c>
      <c r="D296" s="630">
        <f>'D. Budget'!C89</f>
        <v>0</v>
      </c>
      <c r="E296" s="630"/>
      <c r="F296" s="630"/>
      <c r="G296" s="630"/>
      <c r="H296" s="630"/>
      <c r="I296" s="630"/>
      <c r="J296" s="630"/>
      <c r="K296" s="406"/>
    </row>
    <row r="297" spans="2:12" x14ac:dyDescent="0.35">
      <c r="B297" s="406"/>
      <c r="C297" s="415"/>
      <c r="D297" s="465" t="s">
        <v>235</v>
      </c>
      <c r="E297" s="633" t="s">
        <v>62</v>
      </c>
      <c r="F297" s="633"/>
      <c r="G297" s="633"/>
      <c r="H297" s="633"/>
      <c r="I297" s="633"/>
      <c r="J297" s="633"/>
      <c r="K297" s="406"/>
    </row>
    <row r="298" spans="2:12" x14ac:dyDescent="0.35">
      <c r="B298" s="406"/>
      <c r="C298" s="415"/>
      <c r="D298" s="465" t="s">
        <v>224</v>
      </c>
      <c r="E298" s="632"/>
      <c r="F298" s="632"/>
      <c r="G298" s="632"/>
      <c r="H298" s="632"/>
      <c r="I298" s="632"/>
      <c r="J298" s="632"/>
      <c r="K298" s="406"/>
    </row>
    <row r="299" spans="2:12" x14ac:dyDescent="0.35">
      <c r="B299" s="406"/>
      <c r="C299" s="414">
        <v>4</v>
      </c>
      <c r="D299" s="630">
        <f>'D. Budget'!C90</f>
        <v>0</v>
      </c>
      <c r="E299" s="630"/>
      <c r="F299" s="630"/>
      <c r="G299" s="630"/>
      <c r="H299" s="630"/>
      <c r="I299" s="630"/>
      <c r="J299" s="630"/>
      <c r="K299" s="406"/>
    </row>
    <row r="300" spans="2:12" x14ac:dyDescent="0.35">
      <c r="B300" s="406"/>
      <c r="C300" s="415"/>
      <c r="D300" s="465" t="s">
        <v>235</v>
      </c>
      <c r="E300" s="633" t="s">
        <v>62</v>
      </c>
      <c r="F300" s="633"/>
      <c r="G300" s="633"/>
      <c r="H300" s="633"/>
      <c r="I300" s="633"/>
      <c r="J300" s="633"/>
      <c r="K300" s="406"/>
    </row>
    <row r="301" spans="2:12" x14ac:dyDescent="0.35">
      <c r="B301" s="406"/>
      <c r="C301" s="415"/>
      <c r="D301" s="465" t="s">
        <v>224</v>
      </c>
      <c r="E301" s="632"/>
      <c r="F301" s="632"/>
      <c r="G301" s="632"/>
      <c r="H301" s="632"/>
      <c r="I301" s="632"/>
      <c r="J301" s="632"/>
      <c r="K301" s="406"/>
    </row>
    <row r="302" spans="2:12" x14ac:dyDescent="0.35">
      <c r="B302" s="406"/>
      <c r="C302" s="414">
        <v>5</v>
      </c>
      <c r="D302" s="630">
        <f>'D. Budget'!C91</f>
        <v>0</v>
      </c>
      <c r="E302" s="630"/>
      <c r="F302" s="630"/>
      <c r="G302" s="630"/>
      <c r="H302" s="630"/>
      <c r="I302" s="630"/>
      <c r="J302" s="630"/>
      <c r="K302" s="406"/>
    </row>
    <row r="303" spans="2:12" x14ac:dyDescent="0.35">
      <c r="B303" s="406"/>
      <c r="C303" s="415"/>
      <c r="D303" s="465" t="s">
        <v>235</v>
      </c>
      <c r="E303" s="633" t="s">
        <v>62</v>
      </c>
      <c r="F303" s="633"/>
      <c r="G303" s="633"/>
      <c r="H303" s="633"/>
      <c r="I303" s="633"/>
      <c r="J303" s="633"/>
      <c r="K303" s="406"/>
    </row>
    <row r="304" spans="2:12" x14ac:dyDescent="0.35">
      <c r="B304" s="406"/>
      <c r="C304" s="415"/>
      <c r="D304" s="465" t="s">
        <v>224</v>
      </c>
      <c r="E304" s="632"/>
      <c r="F304" s="632"/>
      <c r="G304" s="632"/>
      <c r="H304" s="632"/>
      <c r="I304" s="632"/>
      <c r="J304" s="632"/>
      <c r="K304" s="406"/>
      <c r="L304" s="5" t="s">
        <v>238</v>
      </c>
    </row>
    <row r="305" spans="2:11" hidden="1" x14ac:dyDescent="0.35">
      <c r="B305" s="406"/>
      <c r="C305" s="414">
        <v>6</v>
      </c>
      <c r="D305" s="630">
        <f>'D. Budget'!C92</f>
        <v>0</v>
      </c>
      <c r="E305" s="630"/>
      <c r="F305" s="630"/>
      <c r="G305" s="630"/>
      <c r="H305" s="630"/>
      <c r="I305" s="630"/>
      <c r="J305" s="630"/>
      <c r="K305" s="406"/>
    </row>
    <row r="306" spans="2:11" hidden="1" x14ac:dyDescent="0.35">
      <c r="B306" s="406"/>
      <c r="C306" s="415"/>
      <c r="D306" s="465" t="s">
        <v>235</v>
      </c>
      <c r="E306" s="631" t="s">
        <v>62</v>
      </c>
      <c r="F306" s="631"/>
      <c r="G306" s="631"/>
      <c r="H306" s="631"/>
      <c r="I306" s="631"/>
      <c r="J306" s="631"/>
      <c r="K306" s="406"/>
    </row>
    <row r="307" spans="2:11" hidden="1" x14ac:dyDescent="0.35">
      <c r="B307" s="406"/>
      <c r="C307" s="415"/>
      <c r="D307" s="465" t="s">
        <v>224</v>
      </c>
      <c r="E307" s="629"/>
      <c r="F307" s="629"/>
      <c r="G307" s="629"/>
      <c r="H307" s="629"/>
      <c r="I307" s="629"/>
      <c r="J307" s="629"/>
      <c r="K307" s="406"/>
    </row>
    <row r="308" spans="2:11" hidden="1" x14ac:dyDescent="0.35">
      <c r="B308" s="406"/>
      <c r="C308" s="414">
        <v>7</v>
      </c>
      <c r="D308" s="630">
        <f>'D. Budget'!C93</f>
        <v>0</v>
      </c>
      <c r="E308" s="630"/>
      <c r="F308" s="630"/>
      <c r="G308" s="630"/>
      <c r="H308" s="630"/>
      <c r="I308" s="630"/>
      <c r="J308" s="630"/>
      <c r="K308" s="406"/>
    </row>
    <row r="309" spans="2:11" hidden="1" x14ac:dyDescent="0.35">
      <c r="B309" s="406"/>
      <c r="C309" s="415"/>
      <c r="D309" s="465" t="s">
        <v>235</v>
      </c>
      <c r="E309" s="631" t="s">
        <v>62</v>
      </c>
      <c r="F309" s="631"/>
      <c r="G309" s="631"/>
      <c r="H309" s="631"/>
      <c r="I309" s="631"/>
      <c r="J309" s="631"/>
      <c r="K309" s="406"/>
    </row>
    <row r="310" spans="2:11" hidden="1" x14ac:dyDescent="0.35">
      <c r="B310" s="406"/>
      <c r="C310" s="415"/>
      <c r="D310" s="465" t="s">
        <v>224</v>
      </c>
      <c r="E310" s="629"/>
      <c r="F310" s="629"/>
      <c r="G310" s="629"/>
      <c r="H310" s="629"/>
      <c r="I310" s="629"/>
      <c r="J310" s="629"/>
      <c r="K310" s="406"/>
    </row>
    <row r="311" spans="2:11" hidden="1" x14ac:dyDescent="0.35">
      <c r="B311" s="406"/>
      <c r="C311" s="414">
        <v>8</v>
      </c>
      <c r="D311" s="630">
        <f>'D. Budget'!C94</f>
        <v>0</v>
      </c>
      <c r="E311" s="630"/>
      <c r="F311" s="630"/>
      <c r="G311" s="630"/>
      <c r="H311" s="630"/>
      <c r="I311" s="630"/>
      <c r="J311" s="630"/>
      <c r="K311" s="406"/>
    </row>
    <row r="312" spans="2:11" hidden="1" x14ac:dyDescent="0.35">
      <c r="B312" s="406"/>
      <c r="C312" s="415"/>
      <c r="D312" s="465" t="s">
        <v>235</v>
      </c>
      <c r="E312" s="631" t="s">
        <v>62</v>
      </c>
      <c r="F312" s="631"/>
      <c r="G312" s="631"/>
      <c r="H312" s="631"/>
      <c r="I312" s="631"/>
      <c r="J312" s="631"/>
      <c r="K312" s="406"/>
    </row>
    <row r="313" spans="2:11" hidden="1" x14ac:dyDescent="0.35">
      <c r="B313" s="406"/>
      <c r="C313" s="415"/>
      <c r="D313" s="465" t="s">
        <v>224</v>
      </c>
      <c r="E313" s="629"/>
      <c r="F313" s="629"/>
      <c r="G313" s="629"/>
      <c r="H313" s="629"/>
      <c r="I313" s="629"/>
      <c r="J313" s="629"/>
      <c r="K313" s="406"/>
    </row>
    <row r="314" spans="2:11" hidden="1" x14ac:dyDescent="0.35">
      <c r="B314" s="406"/>
      <c r="C314" s="414">
        <v>9</v>
      </c>
      <c r="D314" s="630">
        <f>'D. Budget'!C95</f>
        <v>0</v>
      </c>
      <c r="E314" s="630"/>
      <c r="F314" s="630"/>
      <c r="G314" s="630"/>
      <c r="H314" s="630"/>
      <c r="I314" s="630"/>
      <c r="J314" s="630"/>
      <c r="K314" s="406"/>
    </row>
    <row r="315" spans="2:11" hidden="1" x14ac:dyDescent="0.35">
      <c r="B315" s="406"/>
      <c r="C315" s="415"/>
      <c r="D315" s="465" t="s">
        <v>235</v>
      </c>
      <c r="E315" s="631" t="s">
        <v>62</v>
      </c>
      <c r="F315" s="631"/>
      <c r="G315" s="631"/>
      <c r="H315" s="631"/>
      <c r="I315" s="631"/>
      <c r="J315" s="631"/>
      <c r="K315" s="406"/>
    </row>
    <row r="316" spans="2:11" hidden="1" x14ac:dyDescent="0.35">
      <c r="B316" s="406"/>
      <c r="C316" s="415"/>
      <c r="D316" s="465" t="s">
        <v>224</v>
      </c>
      <c r="E316" s="629"/>
      <c r="F316" s="629"/>
      <c r="G316" s="629"/>
      <c r="H316" s="629"/>
      <c r="I316" s="629"/>
      <c r="J316" s="629"/>
      <c r="K316" s="406"/>
    </row>
    <row r="317" spans="2:11" hidden="1" x14ac:dyDescent="0.35">
      <c r="B317" s="406"/>
      <c r="C317" s="414">
        <v>10</v>
      </c>
      <c r="D317" s="630">
        <f>'D. Budget'!C96</f>
        <v>0</v>
      </c>
      <c r="E317" s="630"/>
      <c r="F317" s="630"/>
      <c r="G317" s="630"/>
      <c r="H317" s="630"/>
      <c r="I317" s="630"/>
      <c r="J317" s="630"/>
      <c r="K317" s="406"/>
    </row>
    <row r="318" spans="2:11" hidden="1" x14ac:dyDescent="0.35">
      <c r="B318" s="406"/>
      <c r="C318" s="415"/>
      <c r="D318" s="465" t="s">
        <v>235</v>
      </c>
      <c r="E318" s="631" t="s">
        <v>62</v>
      </c>
      <c r="F318" s="631"/>
      <c r="G318" s="631"/>
      <c r="H318" s="631"/>
      <c r="I318" s="631"/>
      <c r="J318" s="631"/>
      <c r="K318" s="406"/>
    </row>
    <row r="319" spans="2:11" hidden="1" x14ac:dyDescent="0.35">
      <c r="B319" s="406"/>
      <c r="C319" s="415"/>
      <c r="D319" s="465" t="s">
        <v>224</v>
      </c>
      <c r="E319" s="629"/>
      <c r="F319" s="629"/>
      <c r="G319" s="629"/>
      <c r="H319" s="629"/>
      <c r="I319" s="629"/>
      <c r="J319" s="629"/>
      <c r="K319" s="406"/>
    </row>
    <row r="320" spans="2:11" hidden="1" x14ac:dyDescent="0.35">
      <c r="B320" s="406"/>
      <c r="C320" s="414">
        <v>11</v>
      </c>
      <c r="D320" s="630">
        <f>'D. Budget'!C97</f>
        <v>0</v>
      </c>
      <c r="E320" s="630"/>
      <c r="F320" s="630"/>
      <c r="G320" s="630"/>
      <c r="H320" s="630"/>
      <c r="I320" s="630"/>
      <c r="J320" s="630"/>
      <c r="K320" s="406"/>
    </row>
    <row r="321" spans="2:11" hidden="1" x14ac:dyDescent="0.35">
      <c r="B321" s="406"/>
      <c r="C321" s="415"/>
      <c r="D321" s="465" t="s">
        <v>235</v>
      </c>
      <c r="E321" s="631" t="s">
        <v>62</v>
      </c>
      <c r="F321" s="631"/>
      <c r="G321" s="631"/>
      <c r="H321" s="631"/>
      <c r="I321" s="631"/>
      <c r="J321" s="631"/>
      <c r="K321" s="406"/>
    </row>
    <row r="322" spans="2:11" hidden="1" x14ac:dyDescent="0.35">
      <c r="B322" s="406"/>
      <c r="C322" s="415"/>
      <c r="D322" s="465" t="s">
        <v>224</v>
      </c>
      <c r="E322" s="629"/>
      <c r="F322" s="629"/>
      <c r="G322" s="629"/>
      <c r="H322" s="629"/>
      <c r="I322" s="629"/>
      <c r="J322" s="629"/>
      <c r="K322" s="406"/>
    </row>
    <row r="323" spans="2:11" hidden="1" x14ac:dyDescent="0.35">
      <c r="B323" s="406"/>
      <c r="C323" s="414">
        <v>12</v>
      </c>
      <c r="D323" s="630">
        <f>'D. Budget'!C98</f>
        <v>0</v>
      </c>
      <c r="E323" s="630"/>
      <c r="F323" s="630"/>
      <c r="G323" s="630"/>
      <c r="H323" s="630"/>
      <c r="I323" s="630"/>
      <c r="J323" s="630"/>
      <c r="K323" s="406"/>
    </row>
    <row r="324" spans="2:11" hidden="1" x14ac:dyDescent="0.35">
      <c r="B324" s="406"/>
      <c r="C324" s="415"/>
      <c r="D324" s="465" t="s">
        <v>235</v>
      </c>
      <c r="E324" s="631" t="s">
        <v>62</v>
      </c>
      <c r="F324" s="631"/>
      <c r="G324" s="631"/>
      <c r="H324" s="631"/>
      <c r="I324" s="631"/>
      <c r="J324" s="631"/>
      <c r="K324" s="406"/>
    </row>
    <row r="325" spans="2:11" hidden="1" x14ac:dyDescent="0.35">
      <c r="B325" s="406"/>
      <c r="C325" s="415"/>
      <c r="D325" s="465" t="s">
        <v>224</v>
      </c>
      <c r="E325" s="629"/>
      <c r="F325" s="629"/>
      <c r="G325" s="629"/>
      <c r="H325" s="629"/>
      <c r="I325" s="629"/>
      <c r="J325" s="629"/>
      <c r="K325" s="406"/>
    </row>
    <row r="326" spans="2:11" hidden="1" x14ac:dyDescent="0.35">
      <c r="B326" s="406"/>
      <c r="C326" s="414">
        <v>13</v>
      </c>
      <c r="D326" s="630">
        <f>'D. Budget'!C99</f>
        <v>0</v>
      </c>
      <c r="E326" s="630"/>
      <c r="F326" s="630"/>
      <c r="G326" s="630"/>
      <c r="H326" s="630"/>
      <c r="I326" s="630"/>
      <c r="J326" s="630"/>
      <c r="K326" s="406"/>
    </row>
    <row r="327" spans="2:11" hidden="1" x14ac:dyDescent="0.35">
      <c r="B327" s="406"/>
      <c r="C327" s="415"/>
      <c r="D327" s="465" t="s">
        <v>235</v>
      </c>
      <c r="E327" s="631" t="s">
        <v>62</v>
      </c>
      <c r="F327" s="631"/>
      <c r="G327" s="631"/>
      <c r="H327" s="631"/>
      <c r="I327" s="631"/>
      <c r="J327" s="631"/>
      <c r="K327" s="406"/>
    </row>
    <row r="328" spans="2:11" hidden="1" x14ac:dyDescent="0.35">
      <c r="B328" s="406"/>
      <c r="C328" s="415"/>
      <c r="D328" s="465" t="s">
        <v>224</v>
      </c>
      <c r="E328" s="629"/>
      <c r="F328" s="629"/>
      <c r="G328" s="629"/>
      <c r="H328" s="629"/>
      <c r="I328" s="629"/>
      <c r="J328" s="629"/>
      <c r="K328" s="406"/>
    </row>
    <row r="329" spans="2:11" hidden="1" x14ac:dyDescent="0.35">
      <c r="B329" s="406"/>
      <c r="C329" s="414">
        <v>14</v>
      </c>
      <c r="D329" s="630">
        <f>'D. Budget'!C100</f>
        <v>0</v>
      </c>
      <c r="E329" s="630"/>
      <c r="F329" s="630"/>
      <c r="G329" s="630"/>
      <c r="H329" s="630"/>
      <c r="I329" s="630"/>
      <c r="J329" s="630"/>
      <c r="K329" s="406"/>
    </row>
    <row r="330" spans="2:11" hidden="1" x14ac:dyDescent="0.35">
      <c r="B330" s="406"/>
      <c r="C330" s="415"/>
      <c r="D330" s="465" t="s">
        <v>235</v>
      </c>
      <c r="E330" s="631" t="s">
        <v>62</v>
      </c>
      <c r="F330" s="631"/>
      <c r="G330" s="631"/>
      <c r="H330" s="631"/>
      <c r="I330" s="631"/>
      <c r="J330" s="631"/>
      <c r="K330" s="406"/>
    </row>
    <row r="331" spans="2:11" hidden="1" x14ac:dyDescent="0.35">
      <c r="B331" s="406"/>
      <c r="C331" s="415"/>
      <c r="D331" s="465" t="s">
        <v>224</v>
      </c>
      <c r="E331" s="629"/>
      <c r="F331" s="629"/>
      <c r="G331" s="629"/>
      <c r="H331" s="629"/>
      <c r="I331" s="629"/>
      <c r="J331" s="629"/>
      <c r="K331" s="406"/>
    </row>
    <row r="332" spans="2:11" hidden="1" x14ac:dyDescent="0.35">
      <c r="B332" s="406"/>
      <c r="C332" s="414">
        <v>15</v>
      </c>
      <c r="D332" s="630">
        <f>'D. Budget'!C101</f>
        <v>0</v>
      </c>
      <c r="E332" s="630"/>
      <c r="F332" s="630"/>
      <c r="G332" s="630"/>
      <c r="H332" s="630"/>
      <c r="I332" s="630"/>
      <c r="J332" s="630"/>
      <c r="K332" s="406"/>
    </row>
    <row r="333" spans="2:11" hidden="1" x14ac:dyDescent="0.35">
      <c r="B333" s="406"/>
      <c r="C333" s="415"/>
      <c r="D333" s="465" t="s">
        <v>235</v>
      </c>
      <c r="E333" s="631" t="s">
        <v>62</v>
      </c>
      <c r="F333" s="631"/>
      <c r="G333" s="631"/>
      <c r="H333" s="631"/>
      <c r="I333" s="631"/>
      <c r="J333" s="631"/>
      <c r="K333" s="406"/>
    </row>
    <row r="334" spans="2:11" hidden="1" x14ac:dyDescent="0.35">
      <c r="B334" s="406"/>
      <c r="C334" s="415"/>
      <c r="D334" s="465" t="s">
        <v>224</v>
      </c>
      <c r="E334" s="629"/>
      <c r="F334" s="629"/>
      <c r="G334" s="629"/>
      <c r="H334" s="629"/>
      <c r="I334" s="629"/>
      <c r="J334" s="629"/>
      <c r="K334" s="406"/>
    </row>
    <row r="335" spans="2:11" hidden="1" x14ac:dyDescent="0.35">
      <c r="B335" s="406"/>
      <c r="C335" s="414">
        <v>16</v>
      </c>
      <c r="D335" s="630">
        <f>'D. Budget'!C102</f>
        <v>0</v>
      </c>
      <c r="E335" s="630"/>
      <c r="F335" s="630"/>
      <c r="G335" s="630"/>
      <c r="H335" s="630"/>
      <c r="I335" s="630"/>
      <c r="J335" s="630"/>
      <c r="K335" s="406"/>
    </row>
    <row r="336" spans="2:11" hidden="1" x14ac:dyDescent="0.35">
      <c r="B336" s="406"/>
      <c r="C336" s="415"/>
      <c r="D336" s="465" t="s">
        <v>235</v>
      </c>
      <c r="E336" s="631" t="s">
        <v>62</v>
      </c>
      <c r="F336" s="631"/>
      <c r="G336" s="631"/>
      <c r="H336" s="631"/>
      <c r="I336" s="631"/>
      <c r="J336" s="631"/>
      <c r="K336" s="406"/>
    </row>
    <row r="337" spans="2:11" hidden="1" x14ac:dyDescent="0.35">
      <c r="B337" s="406"/>
      <c r="C337" s="415"/>
      <c r="D337" s="465" t="s">
        <v>224</v>
      </c>
      <c r="E337" s="629"/>
      <c r="F337" s="629"/>
      <c r="G337" s="629"/>
      <c r="H337" s="629"/>
      <c r="I337" s="629"/>
      <c r="J337" s="629"/>
      <c r="K337" s="406"/>
    </row>
    <row r="338" spans="2:11" hidden="1" x14ac:dyDescent="0.35">
      <c r="B338" s="406"/>
      <c r="C338" s="414">
        <v>17</v>
      </c>
      <c r="D338" s="630">
        <f>'D. Budget'!C103</f>
        <v>0</v>
      </c>
      <c r="E338" s="630"/>
      <c r="F338" s="630"/>
      <c r="G338" s="630"/>
      <c r="H338" s="630"/>
      <c r="I338" s="630"/>
      <c r="J338" s="630"/>
      <c r="K338" s="406"/>
    </row>
    <row r="339" spans="2:11" hidden="1" x14ac:dyDescent="0.35">
      <c r="B339" s="406"/>
      <c r="C339" s="415"/>
      <c r="D339" s="465" t="s">
        <v>235</v>
      </c>
      <c r="E339" s="631" t="s">
        <v>62</v>
      </c>
      <c r="F339" s="631"/>
      <c r="G339" s="631"/>
      <c r="H339" s="631"/>
      <c r="I339" s="631"/>
      <c r="J339" s="631"/>
      <c r="K339" s="406"/>
    </row>
    <row r="340" spans="2:11" hidden="1" x14ac:dyDescent="0.35">
      <c r="B340" s="406"/>
      <c r="C340" s="415"/>
      <c r="D340" s="465" t="s">
        <v>224</v>
      </c>
      <c r="E340" s="629"/>
      <c r="F340" s="629"/>
      <c r="G340" s="629"/>
      <c r="H340" s="629"/>
      <c r="I340" s="629"/>
      <c r="J340" s="629"/>
      <c r="K340" s="406"/>
    </row>
    <row r="341" spans="2:11" hidden="1" x14ac:dyDescent="0.35">
      <c r="B341" s="406"/>
      <c r="C341" s="414">
        <v>18</v>
      </c>
      <c r="D341" s="630">
        <f>'D. Budget'!C104</f>
        <v>0</v>
      </c>
      <c r="E341" s="630"/>
      <c r="F341" s="630"/>
      <c r="G341" s="630"/>
      <c r="H341" s="630"/>
      <c r="I341" s="630"/>
      <c r="J341" s="630"/>
      <c r="K341" s="406"/>
    </row>
    <row r="342" spans="2:11" hidden="1" x14ac:dyDescent="0.35">
      <c r="B342" s="406"/>
      <c r="C342" s="415"/>
      <c r="D342" s="465" t="s">
        <v>235</v>
      </c>
      <c r="E342" s="631" t="s">
        <v>62</v>
      </c>
      <c r="F342" s="631"/>
      <c r="G342" s="631"/>
      <c r="H342" s="631"/>
      <c r="I342" s="631"/>
      <c r="J342" s="631"/>
      <c r="K342" s="406"/>
    </row>
    <row r="343" spans="2:11" hidden="1" x14ac:dyDescent="0.35">
      <c r="B343" s="406"/>
      <c r="C343" s="415"/>
      <c r="D343" s="465" t="s">
        <v>224</v>
      </c>
      <c r="E343" s="629"/>
      <c r="F343" s="629"/>
      <c r="G343" s="629"/>
      <c r="H343" s="629"/>
      <c r="I343" s="629"/>
      <c r="J343" s="629"/>
      <c r="K343" s="406"/>
    </row>
    <row r="344" spans="2:11" hidden="1" x14ac:dyDescent="0.35">
      <c r="B344" s="406"/>
      <c r="C344" s="414">
        <v>19</v>
      </c>
      <c r="D344" s="630">
        <f>'D. Budget'!C105</f>
        <v>0</v>
      </c>
      <c r="E344" s="630"/>
      <c r="F344" s="630"/>
      <c r="G344" s="630"/>
      <c r="H344" s="630"/>
      <c r="I344" s="630"/>
      <c r="J344" s="630"/>
      <c r="K344" s="406"/>
    </row>
    <row r="345" spans="2:11" hidden="1" x14ac:dyDescent="0.35">
      <c r="B345" s="406"/>
      <c r="C345" s="415"/>
      <c r="D345" s="465" t="s">
        <v>235</v>
      </c>
      <c r="E345" s="631" t="s">
        <v>62</v>
      </c>
      <c r="F345" s="631"/>
      <c r="G345" s="631"/>
      <c r="H345" s="631"/>
      <c r="I345" s="631"/>
      <c r="J345" s="631"/>
      <c r="K345" s="406"/>
    </row>
    <row r="346" spans="2:11" hidden="1" x14ac:dyDescent="0.35">
      <c r="B346" s="406"/>
      <c r="C346" s="415"/>
      <c r="D346" s="465" t="s">
        <v>224</v>
      </c>
      <c r="E346" s="629"/>
      <c r="F346" s="629"/>
      <c r="G346" s="629"/>
      <c r="H346" s="629"/>
      <c r="I346" s="629"/>
      <c r="J346" s="629"/>
      <c r="K346" s="406"/>
    </row>
    <row r="347" spans="2:11" hidden="1" x14ac:dyDescent="0.35">
      <c r="B347" s="406"/>
      <c r="C347" s="414">
        <v>20</v>
      </c>
      <c r="D347" s="630">
        <f>'D. Budget'!C106</f>
        <v>0</v>
      </c>
      <c r="E347" s="630"/>
      <c r="F347" s="630"/>
      <c r="G347" s="630"/>
      <c r="H347" s="630"/>
      <c r="I347" s="630"/>
      <c r="J347" s="630"/>
      <c r="K347" s="406"/>
    </row>
    <row r="348" spans="2:11" hidden="1" x14ac:dyDescent="0.35">
      <c r="B348" s="406"/>
      <c r="C348" s="415"/>
      <c r="D348" s="465" t="s">
        <v>235</v>
      </c>
      <c r="E348" s="631" t="s">
        <v>62</v>
      </c>
      <c r="F348" s="631"/>
      <c r="G348" s="631"/>
      <c r="H348" s="631"/>
      <c r="I348" s="631"/>
      <c r="J348" s="631"/>
      <c r="K348" s="406"/>
    </row>
    <row r="349" spans="2:11" hidden="1" x14ac:dyDescent="0.35">
      <c r="B349" s="406"/>
      <c r="C349" s="415"/>
      <c r="D349" s="465" t="s">
        <v>224</v>
      </c>
      <c r="E349" s="629"/>
      <c r="F349" s="629"/>
      <c r="G349" s="629"/>
      <c r="H349" s="629"/>
      <c r="I349" s="629"/>
      <c r="J349" s="629"/>
      <c r="K349" s="406"/>
    </row>
    <row r="350" spans="2:11" x14ac:dyDescent="0.35">
      <c r="B350" s="406"/>
      <c r="C350" s="406"/>
      <c r="D350" s="406"/>
      <c r="E350" s="406"/>
      <c r="F350" s="406"/>
      <c r="G350" s="406"/>
      <c r="H350" s="406"/>
      <c r="I350" s="406"/>
      <c r="J350" s="406"/>
      <c r="K350" s="406"/>
    </row>
    <row r="351" spans="2:11" x14ac:dyDescent="0.35">
      <c r="B351" s="56"/>
      <c r="C351" s="56"/>
      <c r="D351" s="56"/>
      <c r="E351" s="56"/>
      <c r="F351" s="56"/>
      <c r="G351" s="56"/>
      <c r="H351" s="56"/>
      <c r="I351" s="56"/>
      <c r="J351" s="56"/>
      <c r="K351" s="56"/>
    </row>
    <row r="352" spans="2:11" ht="20.149999999999999" customHeight="1" x14ac:dyDescent="0.35">
      <c r="B352" s="56"/>
      <c r="C352" s="56"/>
      <c r="D352" s="56"/>
      <c r="E352" s="56"/>
      <c r="F352" s="56"/>
      <c r="G352" s="56"/>
      <c r="H352" s="56"/>
      <c r="I352" s="56"/>
      <c r="J352" s="56"/>
      <c r="K352" s="56"/>
    </row>
    <row r="353" spans="2:12" ht="14.15" hidden="1" customHeight="1" x14ac:dyDescent="0.4">
      <c r="B353" s="406"/>
      <c r="C353" s="406"/>
      <c r="D353" s="407"/>
      <c r="E353" s="406"/>
      <c r="F353" s="406"/>
      <c r="G353" s="406"/>
      <c r="H353" s="406"/>
      <c r="I353" s="406"/>
      <c r="J353" s="406"/>
      <c r="K353" s="406"/>
    </row>
    <row r="354" spans="2:12" ht="20" hidden="1" x14ac:dyDescent="0.4">
      <c r="B354" s="406"/>
      <c r="C354" s="408"/>
      <c r="D354" s="409" t="s">
        <v>239</v>
      </c>
      <c r="E354" s="410"/>
      <c r="F354" s="410"/>
      <c r="G354" s="410"/>
      <c r="H354" s="410"/>
      <c r="I354" s="410"/>
      <c r="J354" s="410"/>
      <c r="K354" s="411"/>
    </row>
    <row r="355" spans="2:12" ht="13.4" hidden="1" customHeight="1" x14ac:dyDescent="0.35">
      <c r="B355" s="406"/>
      <c r="C355" s="412"/>
      <c r="D355" s="419"/>
      <c r="E355" s="412"/>
      <c r="F355" s="412"/>
      <c r="G355" s="412"/>
      <c r="H355" s="412"/>
      <c r="I355" s="412"/>
      <c r="J355" s="412"/>
      <c r="K355" s="406"/>
    </row>
    <row r="356" spans="2:12" hidden="1" x14ac:dyDescent="0.35">
      <c r="B356" s="406"/>
      <c r="C356" s="414">
        <v>1</v>
      </c>
      <c r="D356" s="630" t="s">
        <v>240</v>
      </c>
      <c r="E356" s="630"/>
      <c r="F356" s="630"/>
      <c r="G356" s="630"/>
      <c r="H356" s="630"/>
      <c r="I356" s="630"/>
      <c r="J356" s="630"/>
      <c r="K356" s="406"/>
    </row>
    <row r="357" spans="2:12" hidden="1" x14ac:dyDescent="0.35">
      <c r="B357" s="406"/>
      <c r="C357" s="415"/>
      <c r="D357" s="465" t="s">
        <v>235</v>
      </c>
      <c r="E357" s="633" t="s">
        <v>62</v>
      </c>
      <c r="F357" s="633"/>
      <c r="G357" s="633"/>
      <c r="H357" s="633"/>
      <c r="I357" s="633"/>
      <c r="J357" s="633"/>
      <c r="K357" s="406"/>
    </row>
    <row r="358" spans="2:12" hidden="1" x14ac:dyDescent="0.35">
      <c r="B358" s="406"/>
      <c r="C358" s="414">
        <v>2</v>
      </c>
      <c r="D358" s="630" t="s">
        <v>240</v>
      </c>
      <c r="E358" s="630"/>
      <c r="F358" s="630"/>
      <c r="G358" s="630"/>
      <c r="H358" s="630"/>
      <c r="I358" s="630"/>
      <c r="J358" s="630"/>
      <c r="K358" s="406"/>
    </row>
    <row r="359" spans="2:12" hidden="1" x14ac:dyDescent="0.35">
      <c r="B359" s="406"/>
      <c r="C359" s="415"/>
      <c r="D359" s="465" t="s">
        <v>235</v>
      </c>
      <c r="E359" s="633" t="s">
        <v>62</v>
      </c>
      <c r="F359" s="633"/>
      <c r="G359" s="633"/>
      <c r="H359" s="633"/>
      <c r="I359" s="633"/>
      <c r="J359" s="633"/>
      <c r="K359" s="406"/>
    </row>
    <row r="360" spans="2:12" hidden="1" x14ac:dyDescent="0.35">
      <c r="B360" s="406"/>
      <c r="C360" s="414">
        <v>3</v>
      </c>
      <c r="D360" s="630" t="s">
        <v>240</v>
      </c>
      <c r="E360" s="630"/>
      <c r="F360" s="630"/>
      <c r="G360" s="630"/>
      <c r="H360" s="630"/>
      <c r="I360" s="630"/>
      <c r="J360" s="630"/>
      <c r="K360" s="406"/>
    </row>
    <row r="361" spans="2:12" hidden="1" x14ac:dyDescent="0.35">
      <c r="B361" s="406"/>
      <c r="C361" s="415"/>
      <c r="D361" s="465" t="s">
        <v>235</v>
      </c>
      <c r="E361" s="633" t="s">
        <v>62</v>
      </c>
      <c r="F361" s="633"/>
      <c r="G361" s="633"/>
      <c r="H361" s="633"/>
      <c r="I361" s="633"/>
      <c r="J361" s="633"/>
      <c r="K361" s="406"/>
      <c r="L361" s="5" t="s">
        <v>241</v>
      </c>
    </row>
    <row r="362" spans="2:12" hidden="1" x14ac:dyDescent="0.35">
      <c r="B362" s="406"/>
      <c r="C362" s="414">
        <v>4</v>
      </c>
      <c r="D362" s="630" t="s">
        <v>240</v>
      </c>
      <c r="E362" s="630"/>
      <c r="F362" s="630"/>
      <c r="G362" s="630"/>
      <c r="H362" s="630"/>
      <c r="I362" s="630"/>
      <c r="J362" s="630"/>
      <c r="K362" s="406"/>
    </row>
    <row r="363" spans="2:12" hidden="1" x14ac:dyDescent="0.35">
      <c r="B363" s="406"/>
      <c r="C363" s="415"/>
      <c r="D363" s="465" t="s">
        <v>235</v>
      </c>
      <c r="E363" s="631" t="s">
        <v>62</v>
      </c>
      <c r="F363" s="631"/>
      <c r="G363" s="631"/>
      <c r="H363" s="631"/>
      <c r="I363" s="631"/>
      <c r="J363" s="631"/>
      <c r="K363" s="406"/>
    </row>
    <row r="364" spans="2:12" hidden="1" x14ac:dyDescent="0.35">
      <c r="B364" s="406"/>
      <c r="C364" s="414">
        <v>5</v>
      </c>
      <c r="D364" s="630" t="s">
        <v>240</v>
      </c>
      <c r="E364" s="630"/>
      <c r="F364" s="630"/>
      <c r="G364" s="630"/>
      <c r="H364" s="630"/>
      <c r="I364" s="630"/>
      <c r="J364" s="630"/>
      <c r="K364" s="406"/>
    </row>
    <row r="365" spans="2:12" hidden="1" x14ac:dyDescent="0.35">
      <c r="B365" s="406"/>
      <c r="C365" s="415"/>
      <c r="D365" s="465" t="s">
        <v>235</v>
      </c>
      <c r="E365" s="631" t="s">
        <v>62</v>
      </c>
      <c r="F365" s="631"/>
      <c r="G365" s="631"/>
      <c r="H365" s="631"/>
      <c r="I365" s="631"/>
      <c r="J365" s="631"/>
      <c r="K365" s="406"/>
    </row>
    <row r="366" spans="2:12" hidden="1" x14ac:dyDescent="0.35">
      <c r="B366" s="406"/>
      <c r="C366" s="414">
        <v>6</v>
      </c>
      <c r="D366" s="630" t="s">
        <v>240</v>
      </c>
      <c r="E366" s="630"/>
      <c r="F366" s="630"/>
      <c r="G366" s="630"/>
      <c r="H366" s="630"/>
      <c r="I366" s="630"/>
      <c r="J366" s="630"/>
      <c r="K366" s="406"/>
    </row>
    <row r="367" spans="2:12" hidden="1" x14ac:dyDescent="0.35">
      <c r="B367" s="406"/>
      <c r="C367" s="415"/>
      <c r="D367" s="465" t="s">
        <v>235</v>
      </c>
      <c r="E367" s="631" t="s">
        <v>62</v>
      </c>
      <c r="F367" s="631"/>
      <c r="G367" s="631"/>
      <c r="H367" s="631"/>
      <c r="I367" s="631"/>
      <c r="J367" s="631"/>
      <c r="K367" s="406"/>
    </row>
    <row r="368" spans="2:12" hidden="1" x14ac:dyDescent="0.35">
      <c r="B368" s="406"/>
      <c r="C368" s="414">
        <v>7</v>
      </c>
      <c r="D368" s="630" t="s">
        <v>240</v>
      </c>
      <c r="E368" s="630"/>
      <c r="F368" s="630"/>
      <c r="G368" s="630"/>
      <c r="H368" s="630"/>
      <c r="I368" s="630"/>
      <c r="J368" s="630"/>
      <c r="K368" s="406"/>
    </row>
    <row r="369" spans="2:12" hidden="1" x14ac:dyDescent="0.35">
      <c r="B369" s="406"/>
      <c r="C369" s="415"/>
      <c r="D369" s="465" t="s">
        <v>235</v>
      </c>
      <c r="E369" s="631" t="s">
        <v>62</v>
      </c>
      <c r="F369" s="631"/>
      <c r="G369" s="631"/>
      <c r="H369" s="631"/>
      <c r="I369" s="631"/>
      <c r="J369" s="631"/>
      <c r="K369" s="406"/>
    </row>
    <row r="370" spans="2:12" hidden="1" x14ac:dyDescent="0.35">
      <c r="B370" s="406"/>
      <c r="C370" s="406"/>
      <c r="D370" s="406"/>
      <c r="E370" s="406"/>
      <c r="F370" s="406"/>
      <c r="G370" s="406"/>
      <c r="H370" s="406"/>
      <c r="I370" s="406"/>
      <c r="J370" s="406"/>
      <c r="K370" s="406"/>
    </row>
    <row r="371" spans="2:12" hidden="1" x14ac:dyDescent="0.35">
      <c r="B371" s="56"/>
      <c r="C371" s="56"/>
      <c r="D371" s="56"/>
      <c r="E371" s="56"/>
      <c r="F371" s="56"/>
      <c r="G371" s="56"/>
      <c r="H371" s="56"/>
      <c r="I371" s="56"/>
      <c r="J371" s="56"/>
      <c r="K371" s="56"/>
    </row>
    <row r="372" spans="2:12" ht="15.5" hidden="1" x14ac:dyDescent="0.35">
      <c r="B372" s="406"/>
      <c r="C372" s="412"/>
      <c r="D372" s="419" t="s">
        <v>242</v>
      </c>
      <c r="E372" s="412"/>
      <c r="F372" s="412"/>
      <c r="G372" s="412"/>
      <c r="H372" s="412"/>
      <c r="I372" s="412"/>
      <c r="J372" s="412"/>
      <c r="K372" s="406"/>
    </row>
    <row r="373" spans="2:12" hidden="1" x14ac:dyDescent="0.35">
      <c r="B373" s="406"/>
      <c r="C373" s="414">
        <v>1</v>
      </c>
      <c r="D373" s="466" t="s">
        <v>243</v>
      </c>
      <c r="E373" s="466"/>
      <c r="F373" s="466"/>
      <c r="G373" s="466"/>
      <c r="H373" s="466"/>
      <c r="I373" s="466"/>
      <c r="J373" s="466"/>
      <c r="K373" s="406"/>
    </row>
    <row r="374" spans="2:12" hidden="1" x14ac:dyDescent="0.35">
      <c r="B374" s="406"/>
      <c r="C374" s="415"/>
      <c r="D374" s="465" t="s">
        <v>244</v>
      </c>
      <c r="E374" s="633" t="s">
        <v>62</v>
      </c>
      <c r="F374" s="633"/>
      <c r="G374" s="633"/>
      <c r="H374" s="633"/>
      <c r="I374" s="633"/>
      <c r="J374" s="633"/>
      <c r="K374" s="406"/>
    </row>
    <row r="375" spans="2:12" hidden="1" x14ac:dyDescent="0.35">
      <c r="B375" s="406"/>
      <c r="C375" s="414">
        <v>2</v>
      </c>
      <c r="D375" s="466" t="s">
        <v>243</v>
      </c>
      <c r="E375" s="466"/>
      <c r="F375" s="466"/>
      <c r="G375" s="466"/>
      <c r="H375" s="466"/>
      <c r="I375" s="466"/>
      <c r="J375" s="466"/>
      <c r="K375" s="406"/>
    </row>
    <row r="376" spans="2:12" hidden="1" x14ac:dyDescent="0.35">
      <c r="B376" s="406"/>
      <c r="C376" s="415"/>
      <c r="D376" s="465" t="s">
        <v>244</v>
      </c>
      <c r="E376" s="633" t="s">
        <v>62</v>
      </c>
      <c r="F376" s="633"/>
      <c r="G376" s="633"/>
      <c r="H376" s="633"/>
      <c r="I376" s="633"/>
      <c r="J376" s="633"/>
      <c r="K376" s="406"/>
    </row>
    <row r="377" spans="2:12" hidden="1" x14ac:dyDescent="0.35">
      <c r="B377" s="406"/>
      <c r="C377" s="414">
        <v>3</v>
      </c>
      <c r="D377" s="466" t="s">
        <v>243</v>
      </c>
      <c r="E377" s="466"/>
      <c r="F377" s="466"/>
      <c r="G377" s="466"/>
      <c r="H377" s="466"/>
      <c r="I377" s="466"/>
      <c r="J377" s="466"/>
      <c r="K377" s="406"/>
    </row>
    <row r="378" spans="2:12" hidden="1" x14ac:dyDescent="0.35">
      <c r="B378" s="406"/>
      <c r="C378" s="415"/>
      <c r="D378" s="465" t="s">
        <v>244</v>
      </c>
      <c r="E378" s="633" t="s">
        <v>62</v>
      </c>
      <c r="F378" s="633"/>
      <c r="G378" s="633"/>
      <c r="H378" s="633"/>
      <c r="I378" s="633"/>
      <c r="J378" s="633"/>
      <c r="K378" s="406"/>
      <c r="L378" s="5" t="s">
        <v>245</v>
      </c>
    </row>
    <row r="379" spans="2:12" hidden="1" x14ac:dyDescent="0.35">
      <c r="B379" s="406"/>
      <c r="C379" s="414">
        <v>4</v>
      </c>
      <c r="D379" s="466" t="s">
        <v>243</v>
      </c>
      <c r="E379" s="466"/>
      <c r="F379" s="466"/>
      <c r="G379" s="466"/>
      <c r="H379" s="466"/>
      <c r="I379" s="466"/>
      <c r="J379" s="466"/>
      <c r="K379" s="406"/>
    </row>
    <row r="380" spans="2:12" hidden="1" x14ac:dyDescent="0.35">
      <c r="B380" s="406"/>
      <c r="C380" s="415"/>
      <c r="D380" s="465" t="s">
        <v>244</v>
      </c>
      <c r="E380" s="467" t="s">
        <v>62</v>
      </c>
      <c r="F380" s="467"/>
      <c r="G380" s="467"/>
      <c r="H380" s="467"/>
      <c r="I380" s="467"/>
      <c r="J380" s="467"/>
      <c r="K380" s="406"/>
    </row>
    <row r="381" spans="2:12" hidden="1" x14ac:dyDescent="0.35">
      <c r="B381" s="406"/>
      <c r="C381" s="414">
        <v>5</v>
      </c>
      <c r="D381" s="630" t="s">
        <v>243</v>
      </c>
      <c r="E381" s="630"/>
      <c r="F381" s="630"/>
      <c r="G381" s="630"/>
      <c r="H381" s="630"/>
      <c r="I381" s="630"/>
      <c r="J381" s="630"/>
      <c r="K381" s="406"/>
    </row>
    <row r="382" spans="2:12" hidden="1" x14ac:dyDescent="0.35">
      <c r="B382" s="406"/>
      <c r="C382" s="415"/>
      <c r="D382" s="465" t="s">
        <v>244</v>
      </c>
      <c r="E382" s="631" t="s">
        <v>62</v>
      </c>
      <c r="F382" s="631"/>
      <c r="G382" s="631"/>
      <c r="H382" s="631"/>
      <c r="I382" s="631"/>
      <c r="J382" s="631"/>
      <c r="K382" s="406"/>
    </row>
    <row r="383" spans="2:12" hidden="1" x14ac:dyDescent="0.35">
      <c r="B383" s="406"/>
      <c r="C383" s="414">
        <v>6</v>
      </c>
      <c r="D383" s="630" t="s">
        <v>243</v>
      </c>
      <c r="E383" s="630"/>
      <c r="F383" s="630"/>
      <c r="G383" s="630"/>
      <c r="H383" s="630"/>
      <c r="I383" s="630"/>
      <c r="J383" s="630"/>
      <c r="K383" s="406"/>
    </row>
    <row r="384" spans="2:12" hidden="1" x14ac:dyDescent="0.35">
      <c r="B384" s="406"/>
      <c r="C384" s="415"/>
      <c r="D384" s="465" t="s">
        <v>244</v>
      </c>
      <c r="E384" s="631" t="s">
        <v>62</v>
      </c>
      <c r="F384" s="631"/>
      <c r="G384" s="631"/>
      <c r="H384" s="631"/>
      <c r="I384" s="631"/>
      <c r="J384" s="631"/>
      <c r="K384" s="406"/>
    </row>
    <row r="385" spans="2:12" ht="15.65" hidden="1" customHeight="1" x14ac:dyDescent="0.35">
      <c r="B385" s="406"/>
      <c r="C385" s="414">
        <v>7</v>
      </c>
      <c r="D385" s="630" t="s">
        <v>246</v>
      </c>
      <c r="E385" s="630"/>
      <c r="F385" s="630"/>
      <c r="G385" s="630"/>
      <c r="H385" s="630"/>
      <c r="I385" s="630"/>
      <c r="J385" s="630"/>
      <c r="K385" s="406"/>
    </row>
    <row r="386" spans="2:12" ht="15.65" hidden="1" customHeight="1" x14ac:dyDescent="0.35">
      <c r="B386" s="406"/>
      <c r="C386" s="415"/>
      <c r="D386" s="465" t="s">
        <v>244</v>
      </c>
      <c r="E386" s="631" t="s">
        <v>62</v>
      </c>
      <c r="F386" s="631"/>
      <c r="G386" s="631"/>
      <c r="H386" s="631"/>
      <c r="I386" s="631"/>
      <c r="J386" s="631"/>
      <c r="K386" s="406"/>
    </row>
    <row r="387" spans="2:12" ht="14.9" hidden="1" customHeight="1" x14ac:dyDescent="0.35">
      <c r="B387" s="406"/>
      <c r="C387" s="406"/>
      <c r="D387" s="406"/>
      <c r="E387" s="406"/>
      <c r="F387" s="406"/>
      <c r="G387" s="406"/>
      <c r="H387" s="406"/>
      <c r="I387" s="406"/>
      <c r="J387" s="406"/>
      <c r="K387" s="406"/>
    </row>
    <row r="388" spans="2:12" hidden="1" x14ac:dyDescent="0.35">
      <c r="B388" s="56"/>
      <c r="C388" s="56"/>
      <c r="D388" s="56"/>
      <c r="E388" s="56"/>
      <c r="F388" s="56"/>
      <c r="G388" s="56"/>
      <c r="H388" s="56"/>
      <c r="I388" s="56"/>
      <c r="J388" s="56"/>
      <c r="K388" s="56"/>
    </row>
    <row r="389" spans="2:12" ht="15.5" hidden="1" x14ac:dyDescent="0.35">
      <c r="B389" s="406"/>
      <c r="C389" s="412"/>
      <c r="D389" s="419" t="s">
        <v>205</v>
      </c>
      <c r="E389" s="412"/>
      <c r="F389" s="412"/>
      <c r="G389" s="412"/>
      <c r="H389" s="412"/>
      <c r="I389" s="412"/>
      <c r="J389" s="412"/>
      <c r="K389" s="406"/>
    </row>
    <row r="390" spans="2:12" hidden="1" x14ac:dyDescent="0.35">
      <c r="B390" s="406"/>
      <c r="C390" s="414">
        <v>1</v>
      </c>
      <c r="D390" s="630" t="s">
        <v>246</v>
      </c>
      <c r="E390" s="630"/>
      <c r="F390" s="630"/>
      <c r="G390" s="630"/>
      <c r="H390" s="630"/>
      <c r="I390" s="630"/>
      <c r="J390" s="630"/>
      <c r="K390" s="406"/>
    </row>
    <row r="391" spans="2:12" hidden="1" x14ac:dyDescent="0.35">
      <c r="B391" s="406"/>
      <c r="C391" s="415"/>
      <c r="D391" s="465" t="s">
        <v>235</v>
      </c>
      <c r="E391" s="633" t="s">
        <v>62</v>
      </c>
      <c r="F391" s="633"/>
      <c r="G391" s="633"/>
      <c r="H391" s="633"/>
      <c r="I391" s="633"/>
      <c r="J391" s="633"/>
      <c r="K391" s="406"/>
    </row>
    <row r="392" spans="2:12" hidden="1" x14ac:dyDescent="0.35">
      <c r="B392" s="406"/>
      <c r="C392" s="414">
        <v>2</v>
      </c>
      <c r="D392" s="630" t="s">
        <v>246</v>
      </c>
      <c r="E392" s="630"/>
      <c r="F392" s="630"/>
      <c r="G392" s="630"/>
      <c r="H392" s="630"/>
      <c r="I392" s="630"/>
      <c r="J392" s="630"/>
      <c r="K392" s="406"/>
    </row>
    <row r="393" spans="2:12" hidden="1" x14ac:dyDescent="0.35">
      <c r="B393" s="406"/>
      <c r="C393" s="415"/>
      <c r="D393" s="465" t="s">
        <v>235</v>
      </c>
      <c r="E393" s="633" t="s">
        <v>62</v>
      </c>
      <c r="F393" s="633"/>
      <c r="G393" s="633"/>
      <c r="H393" s="633"/>
      <c r="I393" s="633"/>
      <c r="J393" s="633"/>
      <c r="K393" s="406"/>
    </row>
    <row r="394" spans="2:12" hidden="1" x14ac:dyDescent="0.35">
      <c r="B394" s="406"/>
      <c r="C394" s="414">
        <v>3</v>
      </c>
      <c r="D394" s="630" t="s">
        <v>246</v>
      </c>
      <c r="E394" s="630"/>
      <c r="F394" s="630"/>
      <c r="G394" s="630"/>
      <c r="H394" s="630"/>
      <c r="I394" s="630"/>
      <c r="J394" s="630"/>
      <c r="K394" s="406"/>
    </row>
    <row r="395" spans="2:12" hidden="1" x14ac:dyDescent="0.35">
      <c r="B395" s="406"/>
      <c r="C395" s="415"/>
      <c r="D395" s="465" t="s">
        <v>235</v>
      </c>
      <c r="E395" s="633" t="s">
        <v>62</v>
      </c>
      <c r="F395" s="633"/>
      <c r="G395" s="633"/>
      <c r="H395" s="633"/>
      <c r="I395" s="633"/>
      <c r="J395" s="633"/>
      <c r="K395" s="406"/>
      <c r="L395" s="5" t="s">
        <v>247</v>
      </c>
    </row>
    <row r="396" spans="2:12" hidden="1" x14ac:dyDescent="0.35">
      <c r="B396" s="406"/>
      <c r="C396" s="414">
        <v>4</v>
      </c>
      <c r="D396" s="630" t="s">
        <v>246</v>
      </c>
      <c r="E396" s="630"/>
      <c r="F396" s="630"/>
      <c r="G396" s="630"/>
      <c r="H396" s="630"/>
      <c r="I396" s="630"/>
      <c r="J396" s="630"/>
      <c r="K396" s="406"/>
    </row>
    <row r="397" spans="2:12" hidden="1" x14ac:dyDescent="0.35">
      <c r="B397" s="406"/>
      <c r="C397" s="415"/>
      <c r="D397" s="465" t="s">
        <v>235</v>
      </c>
      <c r="E397" s="631" t="s">
        <v>62</v>
      </c>
      <c r="F397" s="631"/>
      <c r="G397" s="631"/>
      <c r="H397" s="631"/>
      <c r="I397" s="631"/>
      <c r="J397" s="631"/>
      <c r="K397" s="406"/>
    </row>
    <row r="398" spans="2:12" hidden="1" x14ac:dyDescent="0.35">
      <c r="B398" s="406"/>
      <c r="C398" s="414">
        <v>5</v>
      </c>
      <c r="D398" s="630" t="s">
        <v>246</v>
      </c>
      <c r="E398" s="630"/>
      <c r="F398" s="630"/>
      <c r="G398" s="630"/>
      <c r="H398" s="630"/>
      <c r="I398" s="630"/>
      <c r="J398" s="630"/>
      <c r="K398" s="406"/>
    </row>
    <row r="399" spans="2:12" hidden="1" x14ac:dyDescent="0.35">
      <c r="B399" s="406"/>
      <c r="C399" s="415"/>
      <c r="D399" s="465" t="s">
        <v>235</v>
      </c>
      <c r="E399" s="631" t="s">
        <v>62</v>
      </c>
      <c r="F399" s="631"/>
      <c r="G399" s="631"/>
      <c r="H399" s="631"/>
      <c r="I399" s="631"/>
      <c r="J399" s="631"/>
      <c r="K399" s="406"/>
    </row>
    <row r="400" spans="2:12" hidden="1" x14ac:dyDescent="0.35">
      <c r="B400" s="406"/>
      <c r="C400" s="414">
        <v>6</v>
      </c>
      <c r="D400" s="630" t="s">
        <v>246</v>
      </c>
      <c r="E400" s="630"/>
      <c r="F400" s="630"/>
      <c r="G400" s="630"/>
      <c r="H400" s="630"/>
      <c r="I400" s="630"/>
      <c r="J400" s="630"/>
      <c r="K400" s="406"/>
    </row>
    <row r="401" spans="2:11" hidden="1" x14ac:dyDescent="0.35">
      <c r="B401" s="406"/>
      <c r="C401" s="415"/>
      <c r="D401" s="465" t="s">
        <v>235</v>
      </c>
      <c r="E401" s="631" t="s">
        <v>62</v>
      </c>
      <c r="F401" s="631"/>
      <c r="G401" s="631"/>
      <c r="H401" s="631"/>
      <c r="I401" s="631"/>
      <c r="J401" s="631"/>
      <c r="K401" s="406"/>
    </row>
    <row r="402" spans="2:11" hidden="1" x14ac:dyDescent="0.35">
      <c r="B402" s="406"/>
      <c r="C402" s="414">
        <v>7</v>
      </c>
      <c r="D402" s="630" t="s">
        <v>246</v>
      </c>
      <c r="E402" s="630"/>
      <c r="F402" s="630"/>
      <c r="G402" s="630"/>
      <c r="H402" s="630"/>
      <c r="I402" s="630"/>
      <c r="J402" s="630"/>
      <c r="K402" s="406"/>
    </row>
    <row r="403" spans="2:11" hidden="1" x14ac:dyDescent="0.35">
      <c r="B403" s="406"/>
      <c r="C403" s="415"/>
      <c r="D403" s="465" t="s">
        <v>235</v>
      </c>
      <c r="E403" s="631" t="s">
        <v>62</v>
      </c>
      <c r="F403" s="631"/>
      <c r="G403" s="631"/>
      <c r="H403" s="631"/>
      <c r="I403" s="631"/>
      <c r="J403" s="631"/>
      <c r="K403" s="406"/>
    </row>
    <row r="404" spans="2:11" hidden="1" x14ac:dyDescent="0.35">
      <c r="B404" s="406"/>
      <c r="C404" s="406"/>
      <c r="D404" s="406"/>
      <c r="E404" s="406"/>
      <c r="F404" s="406"/>
      <c r="G404" s="406"/>
      <c r="H404" s="406"/>
      <c r="I404" s="406"/>
      <c r="J404" s="406"/>
      <c r="K404" s="406"/>
    </row>
    <row r="405" spans="2:11" hidden="1" x14ac:dyDescent="0.35">
      <c r="B405" s="56"/>
      <c r="C405" s="56"/>
      <c r="D405" s="56"/>
      <c r="E405" s="56"/>
      <c r="F405" s="56"/>
      <c r="G405" s="56"/>
      <c r="H405" s="56"/>
      <c r="I405" s="56"/>
      <c r="J405" s="56"/>
      <c r="K405" s="56"/>
    </row>
    <row r="406" spans="2:11" hidden="1" x14ac:dyDescent="0.35">
      <c r="B406" s="56"/>
      <c r="C406" s="56"/>
      <c r="D406" s="56"/>
      <c r="E406" s="56"/>
      <c r="F406" s="56"/>
      <c r="G406" s="56"/>
      <c r="H406" s="56"/>
      <c r="I406" s="56"/>
      <c r="J406" s="56"/>
      <c r="K406" s="56"/>
    </row>
    <row r="407" spans="2:11" ht="15" hidden="1" customHeight="1" x14ac:dyDescent="0.4">
      <c r="B407" s="406"/>
      <c r="C407" s="406"/>
      <c r="D407" s="407"/>
      <c r="E407" s="406"/>
      <c r="F407" s="406"/>
      <c r="G407" s="406"/>
      <c r="H407" s="406"/>
      <c r="I407" s="406"/>
      <c r="J407" s="406"/>
      <c r="K407" s="406"/>
    </row>
    <row r="408" spans="2:11" ht="20" hidden="1" x14ac:dyDescent="0.4">
      <c r="B408" s="406"/>
      <c r="C408" s="408"/>
      <c r="D408" s="409" t="s">
        <v>248</v>
      </c>
      <c r="E408" s="410"/>
      <c r="F408" s="410"/>
      <c r="G408" s="410"/>
      <c r="H408" s="410"/>
      <c r="I408" s="410"/>
      <c r="J408" s="410"/>
      <c r="K408" s="411"/>
    </row>
    <row r="409" spans="2:11" ht="13.4" hidden="1" customHeight="1" x14ac:dyDescent="0.35">
      <c r="B409" s="406"/>
      <c r="C409" s="412"/>
      <c r="D409" s="419"/>
      <c r="E409" s="412"/>
      <c r="F409" s="412"/>
      <c r="G409" s="412"/>
      <c r="H409" s="412"/>
      <c r="I409" s="412"/>
      <c r="J409" s="412"/>
      <c r="K409" s="406"/>
    </row>
    <row r="410" spans="2:11" hidden="1" x14ac:dyDescent="0.35">
      <c r="B410" s="406"/>
      <c r="C410" s="414"/>
      <c r="D410" s="630" t="s">
        <v>249</v>
      </c>
      <c r="E410" s="630"/>
      <c r="F410" s="630"/>
      <c r="G410" s="630"/>
      <c r="H410" s="630"/>
      <c r="I410" s="630"/>
      <c r="J410" s="630"/>
      <c r="K410" s="406"/>
    </row>
    <row r="411" spans="2:11" hidden="1" x14ac:dyDescent="0.35">
      <c r="B411" s="406"/>
      <c r="C411" s="415"/>
      <c r="D411" s="633" t="s">
        <v>250</v>
      </c>
      <c r="E411" s="633"/>
      <c r="F411" s="633"/>
      <c r="G411" s="633"/>
      <c r="H411" s="633"/>
      <c r="I411" s="633"/>
      <c r="J411" s="633"/>
      <c r="K411" s="406"/>
    </row>
    <row r="412" spans="2:11" hidden="1" x14ac:dyDescent="0.35">
      <c r="B412" s="406"/>
      <c r="C412" s="406"/>
      <c r="D412" s="406"/>
      <c r="E412" s="406"/>
      <c r="F412" s="406"/>
      <c r="G412" s="406"/>
      <c r="H412" s="406"/>
      <c r="I412" s="406"/>
      <c r="J412" s="406"/>
      <c r="K412" s="406"/>
    </row>
    <row r="413" spans="2:11" x14ac:dyDescent="0.35">
      <c r="B413" s="56"/>
      <c r="C413" s="56"/>
      <c r="D413" s="56"/>
      <c r="E413" s="56"/>
      <c r="F413" s="56"/>
      <c r="G413" s="56"/>
      <c r="H413" s="56"/>
      <c r="I413" s="56"/>
      <c r="J413" s="56"/>
      <c r="K413" s="56"/>
    </row>
  </sheetData>
  <mergeCells count="252">
    <mergeCell ref="E1:G1"/>
    <mergeCell ref="B2:K2"/>
    <mergeCell ref="D3:F3"/>
    <mergeCell ref="D7:J7"/>
    <mergeCell ref="E8:J8"/>
    <mergeCell ref="D16:J16"/>
    <mergeCell ref="E35:J35"/>
    <mergeCell ref="E126:J126"/>
    <mergeCell ref="D133:J133"/>
    <mergeCell ref="E9:J9"/>
    <mergeCell ref="E18:J18"/>
    <mergeCell ref="E27:J27"/>
    <mergeCell ref="E36:J36"/>
    <mergeCell ref="E45:J45"/>
    <mergeCell ref="E54:J54"/>
    <mergeCell ref="E53:J53"/>
    <mergeCell ref="D61:J61"/>
    <mergeCell ref="D43:J43"/>
    <mergeCell ref="E44:J44"/>
    <mergeCell ref="D52:J52"/>
    <mergeCell ref="E17:J17"/>
    <mergeCell ref="D25:J25"/>
    <mergeCell ref="E26:J26"/>
    <mergeCell ref="D34:J34"/>
    <mergeCell ref="E62:J62"/>
    <mergeCell ref="E179:J179"/>
    <mergeCell ref="E63:J63"/>
    <mergeCell ref="E135:J135"/>
    <mergeCell ref="D70:J70"/>
    <mergeCell ref="E71:J71"/>
    <mergeCell ref="E72:J72"/>
    <mergeCell ref="D79:J79"/>
    <mergeCell ref="E80:J80"/>
    <mergeCell ref="E81:J81"/>
    <mergeCell ref="D88:J88"/>
    <mergeCell ref="E89:J89"/>
    <mergeCell ref="E90:J90"/>
    <mergeCell ref="D97:J97"/>
    <mergeCell ref="E98:J98"/>
    <mergeCell ref="E99:J99"/>
    <mergeCell ref="D106:J106"/>
    <mergeCell ref="E107:J107"/>
    <mergeCell ref="E108:J108"/>
    <mergeCell ref="D115:J115"/>
    <mergeCell ref="E116:J116"/>
    <mergeCell ref="E117:J117"/>
    <mergeCell ref="D124:J124"/>
    <mergeCell ref="E125:J125"/>
    <mergeCell ref="E264:J264"/>
    <mergeCell ref="D265:J265"/>
    <mergeCell ref="E266:J266"/>
    <mergeCell ref="E171:J171"/>
    <mergeCell ref="D178:J178"/>
    <mergeCell ref="E180:J180"/>
    <mergeCell ref="E236:J236"/>
    <mergeCell ref="D238:J238"/>
    <mergeCell ref="E248:J248"/>
    <mergeCell ref="E249:J249"/>
    <mergeCell ref="D250:J250"/>
    <mergeCell ref="E251:J251"/>
    <mergeCell ref="E252:J252"/>
    <mergeCell ref="D253:J253"/>
    <mergeCell ref="E254:J254"/>
    <mergeCell ref="E213:J213"/>
    <mergeCell ref="D214:J214"/>
    <mergeCell ref="E215:J215"/>
    <mergeCell ref="E216:J216"/>
    <mergeCell ref="D217:J217"/>
    <mergeCell ref="E218:J218"/>
    <mergeCell ref="E219:J219"/>
    <mergeCell ref="D220:J220"/>
    <mergeCell ref="E221:J221"/>
    <mergeCell ref="D356:J356"/>
    <mergeCell ref="E300:J300"/>
    <mergeCell ref="D302:J302"/>
    <mergeCell ref="E303:J303"/>
    <mergeCell ref="D305:J305"/>
    <mergeCell ref="E294:J294"/>
    <mergeCell ref="D296:J296"/>
    <mergeCell ref="E297:J297"/>
    <mergeCell ref="D299:J299"/>
    <mergeCell ref="E295:J295"/>
    <mergeCell ref="E298:J298"/>
    <mergeCell ref="E301:J301"/>
    <mergeCell ref="E304:J304"/>
    <mergeCell ref="E307:J307"/>
    <mergeCell ref="E310:J310"/>
    <mergeCell ref="D311:J311"/>
    <mergeCell ref="E312:J312"/>
    <mergeCell ref="E313:J313"/>
    <mergeCell ref="D314:J314"/>
    <mergeCell ref="E315:J315"/>
    <mergeCell ref="E316:J316"/>
    <mergeCell ref="E322:J322"/>
    <mergeCell ref="D323:J323"/>
    <mergeCell ref="E324:J324"/>
    <mergeCell ref="E365:J365"/>
    <mergeCell ref="D366:J366"/>
    <mergeCell ref="E367:J367"/>
    <mergeCell ref="D368:J368"/>
    <mergeCell ref="E361:J361"/>
    <mergeCell ref="D362:J362"/>
    <mergeCell ref="E363:J363"/>
    <mergeCell ref="D364:J364"/>
    <mergeCell ref="E357:J357"/>
    <mergeCell ref="D358:J358"/>
    <mergeCell ref="E359:J359"/>
    <mergeCell ref="D360:J360"/>
    <mergeCell ref="E391:J391"/>
    <mergeCell ref="D392:J392"/>
    <mergeCell ref="E393:J393"/>
    <mergeCell ref="D394:J394"/>
    <mergeCell ref="D390:J390"/>
    <mergeCell ref="E386:J386"/>
    <mergeCell ref="D385:J385"/>
    <mergeCell ref="E369:J369"/>
    <mergeCell ref="D381:J381"/>
    <mergeCell ref="E382:J382"/>
    <mergeCell ref="D383:J383"/>
    <mergeCell ref="E384:J384"/>
    <mergeCell ref="E374:J374"/>
    <mergeCell ref="E376:J376"/>
    <mergeCell ref="E378:J378"/>
    <mergeCell ref="D411:J411"/>
    <mergeCell ref="E403:J403"/>
    <mergeCell ref="D410:J410"/>
    <mergeCell ref="E399:J399"/>
    <mergeCell ref="D400:J400"/>
    <mergeCell ref="E401:J401"/>
    <mergeCell ref="D402:J402"/>
    <mergeCell ref="E395:J395"/>
    <mergeCell ref="D396:J396"/>
    <mergeCell ref="E397:J397"/>
    <mergeCell ref="D398:J398"/>
    <mergeCell ref="D142:J142"/>
    <mergeCell ref="E144:J144"/>
    <mergeCell ref="E143:J143"/>
    <mergeCell ref="E134:J134"/>
    <mergeCell ref="D151:J151"/>
    <mergeCell ref="E152:J152"/>
    <mergeCell ref="E153:J153"/>
    <mergeCell ref="D160:J160"/>
    <mergeCell ref="E161:J161"/>
    <mergeCell ref="E162:J162"/>
    <mergeCell ref="D193:J193"/>
    <mergeCell ref="E194:J194"/>
    <mergeCell ref="D196:J196"/>
    <mergeCell ref="D169:J169"/>
    <mergeCell ref="E170:J170"/>
    <mergeCell ref="D211:J211"/>
    <mergeCell ref="E212:J212"/>
    <mergeCell ref="E195:J195"/>
    <mergeCell ref="E198:J198"/>
    <mergeCell ref="E201:J201"/>
    <mergeCell ref="E204:J204"/>
    <mergeCell ref="E207:J207"/>
    <mergeCell ref="E210:J210"/>
    <mergeCell ref="E197:J197"/>
    <mergeCell ref="D199:J199"/>
    <mergeCell ref="E200:J200"/>
    <mergeCell ref="D202:J202"/>
    <mergeCell ref="E203:J203"/>
    <mergeCell ref="D205:J205"/>
    <mergeCell ref="E206:J206"/>
    <mergeCell ref="D208:J208"/>
    <mergeCell ref="E209:J209"/>
    <mergeCell ref="E222:J222"/>
    <mergeCell ref="E227:J227"/>
    <mergeCell ref="D229:J229"/>
    <mergeCell ref="E230:J230"/>
    <mergeCell ref="D232:J232"/>
    <mergeCell ref="D226:J226"/>
    <mergeCell ref="E260:J260"/>
    <mergeCell ref="E258:J258"/>
    <mergeCell ref="D259:J259"/>
    <mergeCell ref="E261:J261"/>
    <mergeCell ref="D262:J262"/>
    <mergeCell ref="E263:J263"/>
    <mergeCell ref="E228:J228"/>
    <mergeCell ref="E231:J231"/>
    <mergeCell ref="E234:J234"/>
    <mergeCell ref="E237:J237"/>
    <mergeCell ref="E240:J240"/>
    <mergeCell ref="E243:J243"/>
    <mergeCell ref="E246:J246"/>
    <mergeCell ref="D247:J247"/>
    <mergeCell ref="E245:J245"/>
    <mergeCell ref="E239:J239"/>
    <mergeCell ref="D241:J241"/>
    <mergeCell ref="E242:J242"/>
    <mergeCell ref="D244:J244"/>
    <mergeCell ref="E233:J233"/>
    <mergeCell ref="D235:J235"/>
    <mergeCell ref="E255:J255"/>
    <mergeCell ref="D256:J256"/>
    <mergeCell ref="E257:J257"/>
    <mergeCell ref="E267:J267"/>
    <mergeCell ref="D268:J268"/>
    <mergeCell ref="E269:J269"/>
    <mergeCell ref="E270:J270"/>
    <mergeCell ref="D271:J271"/>
    <mergeCell ref="E272:J272"/>
    <mergeCell ref="E273:J273"/>
    <mergeCell ref="D274:J274"/>
    <mergeCell ref="E275:J275"/>
    <mergeCell ref="E276:J276"/>
    <mergeCell ref="D277:J277"/>
    <mergeCell ref="E278:J278"/>
    <mergeCell ref="E279:J279"/>
    <mergeCell ref="D280:J280"/>
    <mergeCell ref="E281:J281"/>
    <mergeCell ref="E282:J282"/>
    <mergeCell ref="D283:J283"/>
    <mergeCell ref="E284:J284"/>
    <mergeCell ref="E285:J285"/>
    <mergeCell ref="E292:J292"/>
    <mergeCell ref="D290:J290"/>
    <mergeCell ref="E291:J291"/>
    <mergeCell ref="D317:J317"/>
    <mergeCell ref="E318:J318"/>
    <mergeCell ref="E319:J319"/>
    <mergeCell ref="D320:J320"/>
    <mergeCell ref="E321:J321"/>
    <mergeCell ref="E306:J306"/>
    <mergeCell ref="D308:J308"/>
    <mergeCell ref="E309:J309"/>
    <mergeCell ref="D293:J293"/>
    <mergeCell ref="E325:J325"/>
    <mergeCell ref="D326:J326"/>
    <mergeCell ref="E327:J327"/>
    <mergeCell ref="E328:J328"/>
    <mergeCell ref="D329:J329"/>
    <mergeCell ref="E330:J330"/>
    <mergeCell ref="E331:J331"/>
    <mergeCell ref="D332:J332"/>
    <mergeCell ref="E333:J333"/>
    <mergeCell ref="E334:J334"/>
    <mergeCell ref="D344:J344"/>
    <mergeCell ref="E345:J345"/>
    <mergeCell ref="E346:J346"/>
    <mergeCell ref="D347:J347"/>
    <mergeCell ref="E348:J348"/>
    <mergeCell ref="E349:J349"/>
    <mergeCell ref="D335:J335"/>
    <mergeCell ref="E336:J336"/>
    <mergeCell ref="E337:J337"/>
    <mergeCell ref="D338:J338"/>
    <mergeCell ref="E339:J339"/>
    <mergeCell ref="E340:J340"/>
    <mergeCell ref="D341:J341"/>
    <mergeCell ref="E342:J342"/>
    <mergeCell ref="E343:J343"/>
  </mergeCells>
  <pageMargins left="0.7" right="0.7" top="0.75" bottom="0.75" header="0.3" footer="0.3"/>
  <pageSetup paperSize="9" scale="72" firstPageNumber="8" fitToHeight="0" orientation="portrait" r:id="rId1"/>
  <headerFooter>
    <oddFooter>&amp;L&amp;D&amp;C&amp;A&amp;R&amp;P</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177B9C-7F2B-42DE-82D9-C47C0BFDC718}">
          <x14:formula1>
            <xm:f>Technical!$P$25:$P$27</xm:f>
          </x14:formula1>
          <xm:sqref>E46 E37 E10 E172 E19 E28 E55 E64 E73 E82 E136 E127 E91 E100 E109 E118 E145 E154 E163 E181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01CE3-5E46-4BF5-A60C-3C8538511A98}">
  <sheetPr codeName="Sheet14">
    <tabColor rgb="FF542E91"/>
    <outlinePr summaryBelow="0"/>
    <pageSetUpPr fitToPage="1"/>
  </sheetPr>
  <dimension ref="A1:AM86"/>
  <sheetViews>
    <sheetView showGridLines="0" zoomScale="75" zoomScaleNormal="75" workbookViewId="0">
      <selection activeCell="M4" sqref="M4"/>
    </sheetView>
  </sheetViews>
  <sheetFormatPr defaultColWidth="0" defaultRowHeight="14.5" outlineLevelRow="1" x14ac:dyDescent="0.35"/>
  <cols>
    <col min="1" max="1" width="5.453125" customWidth="1"/>
    <col min="2" max="2" width="16.54296875" customWidth="1"/>
    <col min="3" max="3" width="12.54296875" customWidth="1"/>
    <col min="4" max="4" width="11" bestFit="1" customWidth="1"/>
    <col min="5" max="11" width="10.54296875" customWidth="1"/>
    <col min="12" max="17" width="10.54296875" hidden="1" customWidth="1"/>
    <col min="18" max="27" width="8.54296875" hidden="1" customWidth="1"/>
    <col min="28" max="28" width="13" customWidth="1"/>
    <col min="29" max="29" width="5.453125" customWidth="1"/>
    <col min="30" max="37" width="8.54296875" customWidth="1"/>
    <col min="38" max="39" width="0" hidden="1" customWidth="1"/>
    <col min="40" max="16384" width="8.54296875" hidden="1"/>
  </cols>
  <sheetData>
    <row r="1" spans="2:39" ht="20" x14ac:dyDescent="0.4">
      <c r="B1" s="542" t="s">
        <v>251</v>
      </c>
      <c r="C1" s="542"/>
      <c r="D1" s="542"/>
      <c r="E1" s="542"/>
      <c r="F1" s="542"/>
      <c r="G1" s="542"/>
      <c r="H1" s="542"/>
      <c r="I1" s="542"/>
      <c r="J1" s="542"/>
      <c r="K1" s="542"/>
      <c r="L1" s="542"/>
      <c r="M1" s="542"/>
      <c r="N1" s="542"/>
      <c r="O1" s="542"/>
      <c r="P1" s="542"/>
      <c r="Q1" s="542"/>
      <c r="R1" s="542"/>
      <c r="S1" s="542"/>
      <c r="T1" s="542"/>
      <c r="U1" s="542"/>
      <c r="V1" s="542"/>
      <c r="W1" s="542"/>
      <c r="X1" s="542"/>
      <c r="Y1" s="542"/>
      <c r="Z1" s="542"/>
      <c r="AA1" s="542"/>
      <c r="AB1" s="542"/>
    </row>
    <row r="2" spans="2:39" ht="20" x14ac:dyDescent="0.35">
      <c r="B2" s="519" t="s">
        <v>252</v>
      </c>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M2" t="s">
        <v>18</v>
      </c>
    </row>
    <row r="3" spans="2:39" ht="11.9" customHeight="1" x14ac:dyDescent="0.35">
      <c r="B3" s="56"/>
      <c r="C3" s="56"/>
      <c r="D3" s="56"/>
      <c r="E3" s="56"/>
      <c r="F3" s="56"/>
      <c r="G3" s="56"/>
      <c r="H3" s="56"/>
      <c r="I3" s="56"/>
      <c r="J3" s="56"/>
      <c r="K3" s="56"/>
      <c r="L3" s="56"/>
      <c r="M3" s="56"/>
      <c r="N3" s="56"/>
      <c r="O3" s="56"/>
      <c r="P3" s="56"/>
      <c r="Q3" s="56"/>
      <c r="R3" s="56"/>
      <c r="S3" s="56"/>
      <c r="T3" s="56"/>
      <c r="U3" s="56"/>
      <c r="V3" s="56"/>
      <c r="W3" s="56"/>
      <c r="X3" s="56"/>
      <c r="Y3" s="56"/>
      <c r="Z3" s="56"/>
      <c r="AA3" s="56"/>
      <c r="AB3" s="56"/>
      <c r="AM3" t="s">
        <v>253</v>
      </c>
    </row>
    <row r="4" spans="2:39" ht="29.9" hidden="1" customHeight="1" x14ac:dyDescent="0.35">
      <c r="B4" s="533" t="s">
        <v>254</v>
      </c>
      <c r="C4" s="533"/>
      <c r="D4" s="533"/>
      <c r="E4" s="420" t="s">
        <v>255</v>
      </c>
      <c r="F4" s="56"/>
      <c r="G4" s="56"/>
      <c r="H4" s="56"/>
      <c r="I4" s="56"/>
      <c r="J4" s="56"/>
      <c r="K4" s="56"/>
      <c r="L4" s="56"/>
      <c r="M4" s="56"/>
      <c r="N4" s="56"/>
      <c r="O4" s="56"/>
      <c r="P4" s="56"/>
      <c r="Q4" s="56"/>
      <c r="R4" s="56"/>
      <c r="S4" s="56"/>
      <c r="T4" s="56"/>
      <c r="U4" s="56"/>
      <c r="V4" s="56"/>
      <c r="W4" s="56"/>
      <c r="X4" s="56"/>
      <c r="Y4" s="56"/>
      <c r="Z4" s="56"/>
      <c r="AA4" s="56"/>
      <c r="AB4" s="56"/>
      <c r="AM4" t="s">
        <v>256</v>
      </c>
    </row>
    <row r="5" spans="2:39" ht="24.65" hidden="1" customHeight="1" x14ac:dyDescent="0.35">
      <c r="B5" s="421" t="s">
        <v>257</v>
      </c>
      <c r="C5" s="421" t="s">
        <v>258</v>
      </c>
      <c r="D5" s="422" t="str" cm="1">
        <f t="array" ref="D5">_xlfn.IFS($E$4="Monthly","Month1",$E$4="Quarterly","Quarter1",$E$4="Bi-annually","BA1")</f>
        <v>BA1</v>
      </c>
      <c r="E5" s="422" t="str" cm="1">
        <f t="array" ref="E5">_xlfn.IFS($E$4="Monthly","Month2",$E$4="Quarterly","Quarter2",$E$4="Bi-annually","BA2")</f>
        <v>BA2</v>
      </c>
      <c r="F5" s="422" t="str" cm="1">
        <f t="array" ref="F5">_xlfn.IFS($E$4="Monthly","Month3",$E$4="Quarterly","Quarter3",$E$4="Bi-annually","BA3")</f>
        <v>BA3</v>
      </c>
      <c r="G5" s="422" t="str" cm="1">
        <f t="array" ref="G5">_xlfn.IFS($E$4="Monthly","Month4",$E$4="Quarterly","Quarter4",$E$4="Bi-annually","BA4")</f>
        <v>BA4</v>
      </c>
      <c r="H5" s="422" t="str" cm="1">
        <f t="array" ref="H5">_xlfn.IFS($E$4="Monthly","Month5",$E$4="Quarterly","Quarter5",$E$4="Bi-annually","BA5")</f>
        <v>BA5</v>
      </c>
      <c r="I5" s="422" t="str" cm="1">
        <f t="array" ref="I5">_xlfn.IFS($E$4="Monthly","Month6",$E$4="Quarterly","Quarter6",$E$4="Bi-annually","BA6")</f>
        <v>BA6</v>
      </c>
      <c r="J5" s="422" t="str" cm="1">
        <f t="array" ref="J5">_xlfn.IFS($E$4="Monthly","Month7",$E$4="Quarterly","Quarter7",$E$4="Bi-annually","BA7")</f>
        <v>BA7</v>
      </c>
      <c r="K5" s="422" t="str" cm="1">
        <f t="array" ref="K5">_xlfn.IFS($E$4="Monthly","Month8",$E$4="Quarterly","Quarter8",$E$4="Bi-annually","BA8")</f>
        <v>BA8</v>
      </c>
      <c r="L5" s="422" t="str" cm="1">
        <f t="array" ref="L5">_xlfn.IFS($E$4="Monthly","Month9",$E$4="Quarterly","Quarter9",$E$4="Bi-annually","BA9")</f>
        <v>BA9</v>
      </c>
      <c r="M5" s="422" t="str" cm="1">
        <f t="array" ref="M5">_xlfn.IFS($E$4="Monthly","Month10",$E$4="Quarterly","Quarter10",$E$4="Bi-annually","BA10")</f>
        <v>BA10</v>
      </c>
      <c r="N5" s="422" t="str" cm="1">
        <f t="array" ref="N5">_xlfn.IFS($E$4="Monthly","Month11",$E$4="Quarterly","Quarter11",$E$4="Bi-annually","BA11")</f>
        <v>BA11</v>
      </c>
      <c r="O5" s="422" t="str" cm="1">
        <f t="array" ref="O5">_xlfn.IFS($E$4="Monthly","Month12",$E$4="Quarterly","Quarter12",$E$4="Bi-annually","BA12")</f>
        <v>BA12</v>
      </c>
      <c r="P5" s="422" t="e" cm="1">
        <f t="array" ref="P5">_xlfn.IFS($E$4="Monthly","Month13",$E$4="Quarterly","Quarter13")</f>
        <v>#N/A</v>
      </c>
      <c r="Q5" s="422" t="e" cm="1">
        <f t="array" ref="Q5">_xlfn.IFS($E$4="Monthly","Month14",$E$4="Quarterly","Quarter14")</f>
        <v>#N/A</v>
      </c>
      <c r="R5" s="422" t="e" cm="1">
        <f t="array" ref="R5">_xlfn.IFS($E$4="Monthly","Month15",$E$4="Quarterly","Quarter15")</f>
        <v>#N/A</v>
      </c>
      <c r="S5" s="422" t="e" cm="1">
        <f t="array" ref="S5">_xlfn.IFS($E$4="Monthly","Month16",$E$4="Quarterly","Quarter16")</f>
        <v>#N/A</v>
      </c>
      <c r="T5" s="422" t="e" cm="1">
        <f t="array" ref="T5">_xlfn.IFS($E$4="Monthly","Month17",$E$4="Quarterly","Quarter17")</f>
        <v>#N/A</v>
      </c>
      <c r="U5" s="422" t="e" cm="1">
        <f t="array" ref="U5">_xlfn.IFS($E$4="Monthly","Month18",$E$4="Quarterly","Quarter18")</f>
        <v>#N/A</v>
      </c>
      <c r="V5" s="422" t="e" cm="1">
        <f t="array" ref="V5">_xlfn.IFS($E$4="Monthly","Month19",$E$4="Quarterly","Quarter19")</f>
        <v>#N/A</v>
      </c>
      <c r="W5" s="422" t="e" cm="1">
        <f t="array" ref="W5">_xlfn.IFS($E$4="Monthly","Month20",$E$4="Quarterly","Quarter20")</f>
        <v>#N/A</v>
      </c>
      <c r="X5" s="422" t="e" cm="1">
        <f t="array" ref="X5">_xlfn.IFS($E$4="Monthly","Month21",$E$4="Quarterly","Quarter21")</f>
        <v>#N/A</v>
      </c>
      <c r="Y5" s="422" t="e" cm="1">
        <f t="array" ref="Y5">_xlfn.IFS($E$4="Monthly","Month22",$E$4="Quarterly","Quarter22")</f>
        <v>#N/A</v>
      </c>
      <c r="Z5" s="422" t="e" cm="1">
        <f t="array" ref="Z5">_xlfn.IFS($E$4="Monthly","Month23",$E$4="Quarterly","Quarter23")</f>
        <v>#N/A</v>
      </c>
      <c r="AA5" s="422" t="e" cm="1">
        <f t="array" ref="AA5">_xlfn.IFS($E$4="Monthly","Month24",$E$4="Quarterly","Quarter24")</f>
        <v>#N/A</v>
      </c>
      <c r="AB5" s="422" t="s">
        <v>259</v>
      </c>
      <c r="AM5" t="s">
        <v>255</v>
      </c>
    </row>
    <row r="6" spans="2:39" s="4" customFormat="1" ht="15" hidden="1" customHeight="1" x14ac:dyDescent="0.35">
      <c r="B6" s="423" t="s">
        <v>155</v>
      </c>
      <c r="C6" s="424">
        <v>0</v>
      </c>
      <c r="D6" s="425">
        <v>0</v>
      </c>
      <c r="E6" s="425">
        <v>0</v>
      </c>
      <c r="F6" s="425">
        <v>0</v>
      </c>
      <c r="G6" s="425">
        <v>0</v>
      </c>
      <c r="H6" s="425">
        <v>0</v>
      </c>
      <c r="I6" s="425">
        <v>0</v>
      </c>
      <c r="J6" s="425">
        <v>0</v>
      </c>
      <c r="K6" s="425">
        <v>0</v>
      </c>
      <c r="L6" s="425">
        <v>0</v>
      </c>
      <c r="M6" s="425">
        <v>0</v>
      </c>
      <c r="N6" s="425">
        <v>0</v>
      </c>
      <c r="O6" s="425">
        <v>0</v>
      </c>
      <c r="P6" s="426">
        <v>0</v>
      </c>
      <c r="Q6" s="426">
        <v>0</v>
      </c>
      <c r="R6" s="426">
        <v>0</v>
      </c>
      <c r="S6" s="426">
        <v>0</v>
      </c>
      <c r="T6" s="426">
        <v>0</v>
      </c>
      <c r="U6" s="426">
        <v>0</v>
      </c>
      <c r="V6" s="426">
        <v>0</v>
      </c>
      <c r="W6" s="426">
        <v>0</v>
      </c>
      <c r="X6" s="426">
        <v>0</v>
      </c>
      <c r="Y6" s="426">
        <v>0</v>
      </c>
      <c r="Z6" s="426">
        <v>0</v>
      </c>
      <c r="AA6" s="426">
        <v>0</v>
      </c>
      <c r="AB6" s="427">
        <f>SUM(C6:AA6)</f>
        <v>0</v>
      </c>
    </row>
    <row r="7" spans="2:39" s="4" customFormat="1" ht="15" hidden="1" customHeight="1" x14ac:dyDescent="0.35">
      <c r="B7" s="423" t="s">
        <v>168</v>
      </c>
      <c r="C7" s="424">
        <v>0</v>
      </c>
      <c r="D7" s="425">
        <v>0</v>
      </c>
      <c r="E7" s="425">
        <v>0</v>
      </c>
      <c r="F7" s="425">
        <v>0</v>
      </c>
      <c r="G7" s="425">
        <v>0</v>
      </c>
      <c r="H7" s="425">
        <v>0</v>
      </c>
      <c r="I7" s="425">
        <v>0</v>
      </c>
      <c r="J7" s="425">
        <v>0</v>
      </c>
      <c r="K7" s="425">
        <v>0</v>
      </c>
      <c r="L7" s="425">
        <v>0</v>
      </c>
      <c r="M7" s="425">
        <v>0</v>
      </c>
      <c r="N7" s="425">
        <v>0</v>
      </c>
      <c r="O7" s="425">
        <v>0</v>
      </c>
      <c r="P7" s="426">
        <v>0</v>
      </c>
      <c r="Q7" s="426">
        <v>0</v>
      </c>
      <c r="R7" s="426">
        <v>0</v>
      </c>
      <c r="S7" s="426">
        <v>0</v>
      </c>
      <c r="T7" s="426">
        <v>0</v>
      </c>
      <c r="U7" s="426">
        <v>0</v>
      </c>
      <c r="V7" s="426">
        <v>0</v>
      </c>
      <c r="W7" s="426">
        <v>0</v>
      </c>
      <c r="X7" s="426">
        <v>0</v>
      </c>
      <c r="Y7" s="426">
        <v>0</v>
      </c>
      <c r="Z7" s="426">
        <v>0</v>
      </c>
      <c r="AA7" s="426">
        <v>0</v>
      </c>
      <c r="AB7" s="427">
        <f>SUM(C7:AA7)</f>
        <v>0</v>
      </c>
    </row>
    <row r="8" spans="2:39" s="4" customFormat="1" ht="15" hidden="1" customHeight="1" x14ac:dyDescent="0.35">
      <c r="B8" s="423" t="s">
        <v>174</v>
      </c>
      <c r="C8" s="424">
        <v>0</v>
      </c>
      <c r="D8" s="425">
        <v>0</v>
      </c>
      <c r="E8" s="425">
        <v>0</v>
      </c>
      <c r="F8" s="425">
        <v>0</v>
      </c>
      <c r="G8" s="425">
        <v>0</v>
      </c>
      <c r="H8" s="425">
        <v>0</v>
      </c>
      <c r="I8" s="425">
        <v>0</v>
      </c>
      <c r="J8" s="425">
        <v>0</v>
      </c>
      <c r="K8" s="425">
        <v>0</v>
      </c>
      <c r="L8" s="425">
        <v>0</v>
      </c>
      <c r="M8" s="425">
        <v>0</v>
      </c>
      <c r="N8" s="425">
        <v>0</v>
      </c>
      <c r="O8" s="425">
        <v>0</v>
      </c>
      <c r="P8" s="426">
        <v>0</v>
      </c>
      <c r="Q8" s="426">
        <v>0</v>
      </c>
      <c r="R8" s="426">
        <v>0</v>
      </c>
      <c r="S8" s="426">
        <v>0</v>
      </c>
      <c r="T8" s="426">
        <v>0</v>
      </c>
      <c r="U8" s="426">
        <v>0</v>
      </c>
      <c r="V8" s="426">
        <v>0</v>
      </c>
      <c r="W8" s="426">
        <v>0</v>
      </c>
      <c r="X8" s="426">
        <v>0</v>
      </c>
      <c r="Y8" s="426">
        <v>0</v>
      </c>
      <c r="Z8" s="426">
        <v>0</v>
      </c>
      <c r="AA8" s="426">
        <v>0</v>
      </c>
      <c r="AB8" s="427">
        <f t="shared" ref="AB8:AB11" si="0">SUM(C8:AA8)</f>
        <v>0</v>
      </c>
    </row>
    <row r="9" spans="2:39" s="4" customFormat="1" ht="15" hidden="1" customHeight="1" x14ac:dyDescent="0.35">
      <c r="B9" s="423" t="s">
        <v>260</v>
      </c>
      <c r="C9" s="424">
        <v>0</v>
      </c>
      <c r="D9" s="425">
        <v>0</v>
      </c>
      <c r="E9" s="425">
        <v>0</v>
      </c>
      <c r="F9" s="425">
        <v>0</v>
      </c>
      <c r="G9" s="425">
        <v>0</v>
      </c>
      <c r="H9" s="425">
        <v>0</v>
      </c>
      <c r="I9" s="425">
        <v>0</v>
      </c>
      <c r="J9" s="425">
        <v>0</v>
      </c>
      <c r="K9" s="425">
        <v>0</v>
      </c>
      <c r="L9" s="425">
        <v>0</v>
      </c>
      <c r="M9" s="425">
        <v>0</v>
      </c>
      <c r="N9" s="425">
        <v>0</v>
      </c>
      <c r="O9" s="425">
        <v>0</v>
      </c>
      <c r="P9" s="426">
        <v>0</v>
      </c>
      <c r="Q9" s="426">
        <v>0</v>
      </c>
      <c r="R9" s="426">
        <v>0</v>
      </c>
      <c r="S9" s="426">
        <v>0</v>
      </c>
      <c r="T9" s="426">
        <v>0</v>
      </c>
      <c r="U9" s="426">
        <v>0</v>
      </c>
      <c r="V9" s="426">
        <v>0</v>
      </c>
      <c r="W9" s="426">
        <v>0</v>
      </c>
      <c r="X9" s="426">
        <v>0</v>
      </c>
      <c r="Y9" s="426">
        <v>0</v>
      </c>
      <c r="Z9" s="426">
        <v>0</v>
      </c>
      <c r="AA9" s="426">
        <v>0</v>
      </c>
      <c r="AB9" s="427">
        <f t="shared" si="0"/>
        <v>0</v>
      </c>
    </row>
    <row r="10" spans="2:39" s="4" customFormat="1" ht="15" hidden="1" customHeight="1" x14ac:dyDescent="0.35">
      <c r="B10" s="423" t="s">
        <v>181</v>
      </c>
      <c r="C10" s="424">
        <v>0</v>
      </c>
      <c r="D10" s="425">
        <v>0</v>
      </c>
      <c r="E10" s="425">
        <v>0</v>
      </c>
      <c r="F10" s="425">
        <v>0</v>
      </c>
      <c r="G10" s="425">
        <v>0</v>
      </c>
      <c r="H10" s="425">
        <v>0</v>
      </c>
      <c r="I10" s="425">
        <v>0</v>
      </c>
      <c r="J10" s="425">
        <v>0</v>
      </c>
      <c r="K10" s="425">
        <v>0</v>
      </c>
      <c r="L10" s="425">
        <v>0</v>
      </c>
      <c r="M10" s="425">
        <v>0</v>
      </c>
      <c r="N10" s="425">
        <v>0</v>
      </c>
      <c r="O10" s="425">
        <v>0</v>
      </c>
      <c r="P10" s="426">
        <v>0</v>
      </c>
      <c r="Q10" s="426">
        <v>0</v>
      </c>
      <c r="R10" s="426">
        <v>0</v>
      </c>
      <c r="S10" s="426">
        <v>0</v>
      </c>
      <c r="T10" s="426">
        <v>0</v>
      </c>
      <c r="U10" s="426">
        <v>0</v>
      </c>
      <c r="V10" s="426">
        <v>0</v>
      </c>
      <c r="W10" s="426">
        <v>0</v>
      </c>
      <c r="X10" s="426">
        <v>0</v>
      </c>
      <c r="Y10" s="426">
        <v>0</v>
      </c>
      <c r="Z10" s="426">
        <v>0</v>
      </c>
      <c r="AA10" s="426">
        <v>0</v>
      </c>
      <c r="AB10" s="427">
        <f t="shared" si="0"/>
        <v>0</v>
      </c>
    </row>
    <row r="11" spans="2:39" s="4" customFormat="1" ht="15" hidden="1" customHeight="1" x14ac:dyDescent="0.35">
      <c r="B11" s="423" t="s">
        <v>261</v>
      </c>
      <c r="C11" s="424">
        <v>0</v>
      </c>
      <c r="D11" s="425">
        <v>0</v>
      </c>
      <c r="E11" s="425">
        <v>0</v>
      </c>
      <c r="F11" s="425">
        <v>0</v>
      </c>
      <c r="G11" s="425">
        <v>0</v>
      </c>
      <c r="H11" s="425">
        <v>0</v>
      </c>
      <c r="I11" s="425">
        <v>0</v>
      </c>
      <c r="J11" s="425">
        <v>0</v>
      </c>
      <c r="K11" s="425">
        <v>0</v>
      </c>
      <c r="L11" s="425">
        <v>0</v>
      </c>
      <c r="M11" s="425">
        <v>0</v>
      </c>
      <c r="N11" s="425">
        <v>0</v>
      </c>
      <c r="O11" s="425">
        <v>0</v>
      </c>
      <c r="P11" s="426"/>
      <c r="Q11" s="426"/>
      <c r="R11" s="426"/>
      <c r="S11" s="426"/>
      <c r="T11" s="426"/>
      <c r="U11" s="426"/>
      <c r="V11" s="426"/>
      <c r="W11" s="426"/>
      <c r="X11" s="426"/>
      <c r="Y11" s="426"/>
      <c r="Z11" s="426"/>
      <c r="AA11" s="426"/>
      <c r="AB11" s="427">
        <f t="shared" si="0"/>
        <v>0</v>
      </c>
    </row>
    <row r="12" spans="2:39" ht="24.65" hidden="1" customHeight="1" x14ac:dyDescent="0.35">
      <c r="B12" s="428" t="s">
        <v>262</v>
      </c>
      <c r="C12" s="429">
        <f>SUM(C6:C11)</f>
        <v>0</v>
      </c>
      <c r="D12" s="429">
        <f>SUM(D6:D11)</f>
        <v>0</v>
      </c>
      <c r="E12" s="429">
        <f t="shared" ref="E12:N12" si="1">SUM(E6:E11)</f>
        <v>0</v>
      </c>
      <c r="F12" s="429">
        <f>SUM(F6:F11)</f>
        <v>0</v>
      </c>
      <c r="G12" s="429">
        <f t="shared" si="1"/>
        <v>0</v>
      </c>
      <c r="H12" s="429">
        <f t="shared" si="1"/>
        <v>0</v>
      </c>
      <c r="I12" s="429">
        <f>SUM(I6:I11)</f>
        <v>0</v>
      </c>
      <c r="J12" s="429">
        <f t="shared" si="1"/>
        <v>0</v>
      </c>
      <c r="K12" s="429">
        <f t="shared" si="1"/>
        <v>0</v>
      </c>
      <c r="L12" s="429">
        <f>SUM(L6:L11)</f>
        <v>0</v>
      </c>
      <c r="M12" s="429">
        <f t="shared" si="1"/>
        <v>0</v>
      </c>
      <c r="N12" s="429">
        <f t="shared" si="1"/>
        <v>0</v>
      </c>
      <c r="O12" s="429">
        <f>SUM(O6:O11)</f>
        <v>0</v>
      </c>
      <c r="P12" s="430">
        <f t="shared" ref="P12:AA12" si="2">SUM(P6:P10)</f>
        <v>0</v>
      </c>
      <c r="Q12" s="430">
        <f t="shared" si="2"/>
        <v>0</v>
      </c>
      <c r="R12" s="430">
        <f t="shared" si="2"/>
        <v>0</v>
      </c>
      <c r="S12" s="430">
        <f t="shared" si="2"/>
        <v>0</v>
      </c>
      <c r="T12" s="430">
        <f t="shared" si="2"/>
        <v>0</v>
      </c>
      <c r="U12" s="430">
        <f t="shared" si="2"/>
        <v>0</v>
      </c>
      <c r="V12" s="430">
        <f t="shared" si="2"/>
        <v>0</v>
      </c>
      <c r="W12" s="430">
        <f t="shared" si="2"/>
        <v>0</v>
      </c>
      <c r="X12" s="430">
        <f t="shared" si="2"/>
        <v>0</v>
      </c>
      <c r="Y12" s="430">
        <f t="shared" si="2"/>
        <v>0</v>
      </c>
      <c r="Z12" s="430">
        <f t="shared" si="2"/>
        <v>0</v>
      </c>
      <c r="AA12" s="430">
        <f t="shared" si="2"/>
        <v>0</v>
      </c>
      <c r="AB12" s="431">
        <f>SUM(AB6:AB11)</f>
        <v>0</v>
      </c>
    </row>
    <row r="13" spans="2:39" ht="14.9" hidden="1" customHeight="1" x14ac:dyDescent="0.35">
      <c r="B13" s="56"/>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B13" s="56"/>
    </row>
    <row r="14" spans="2:39" ht="49.5" hidden="1" customHeight="1" x14ac:dyDescent="0.35">
      <c r="B14" s="533" t="s">
        <v>263</v>
      </c>
      <c r="C14" s="533"/>
      <c r="D14" s="533"/>
      <c r="E14" s="552" t="s">
        <v>264</v>
      </c>
      <c r="F14" s="552"/>
      <c r="G14" s="552"/>
      <c r="H14" s="552"/>
      <c r="I14" s="552"/>
      <c r="J14" s="552"/>
      <c r="K14" s="552"/>
      <c r="L14" s="552"/>
      <c r="M14" s="552"/>
      <c r="N14" s="552"/>
      <c r="O14" s="552"/>
      <c r="P14" s="552"/>
      <c r="Q14" s="552"/>
      <c r="R14" s="552"/>
      <c r="S14" s="552"/>
      <c r="T14" s="552"/>
      <c r="U14" s="552"/>
      <c r="V14" s="552"/>
      <c r="W14" s="552"/>
      <c r="X14" s="552"/>
      <c r="Y14" s="552"/>
      <c r="Z14" s="552"/>
      <c r="AA14" s="552"/>
      <c r="AB14" s="552"/>
    </row>
    <row r="15" spans="2:39" ht="14.9" hidden="1" customHeight="1" x14ac:dyDescent="0.35">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row>
    <row r="16" spans="2:39" ht="29.15" hidden="1" customHeight="1" x14ac:dyDescent="0.35">
      <c r="B16" s="533" t="s">
        <v>265</v>
      </c>
      <c r="C16" s="533"/>
      <c r="D16" s="533"/>
      <c r="E16" s="432" t="s">
        <v>266</v>
      </c>
      <c r="F16" s="202"/>
      <c r="G16" s="202"/>
      <c r="H16" s="202"/>
      <c r="I16" s="202"/>
      <c r="J16" s="202"/>
      <c r="K16" s="202"/>
      <c r="L16" s="202"/>
      <c r="M16" s="202"/>
      <c r="N16" s="202"/>
      <c r="O16" s="202"/>
      <c r="P16" s="202"/>
      <c r="Q16" s="202"/>
      <c r="R16" s="202"/>
      <c r="S16" s="202"/>
      <c r="T16" s="202"/>
      <c r="U16" s="202"/>
      <c r="V16" s="202"/>
      <c r="W16" s="202"/>
      <c r="X16" s="202"/>
      <c r="Y16" s="202"/>
      <c r="Z16" s="202"/>
      <c r="AA16" s="202"/>
      <c r="AB16" s="202"/>
      <c r="AC16" s="2"/>
    </row>
    <row r="17" spans="2:29" ht="14.9" customHeight="1" x14ac:dyDescent="0.35">
      <c r="B17" s="202"/>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2"/>
      <c r="AC17" s="2"/>
    </row>
    <row r="18" spans="2:29" ht="14.9" customHeight="1" outlineLevel="1" x14ac:dyDescent="0.35">
      <c r="B18" s="202"/>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2"/>
      <c r="AB18" s="202"/>
      <c r="AC18" s="2"/>
    </row>
    <row r="19" spans="2:29" ht="27" customHeight="1" outlineLevel="1" x14ac:dyDescent="0.35">
      <c r="B19" s="533" t="s">
        <v>267</v>
      </c>
      <c r="C19" s="533"/>
      <c r="D19" s="533"/>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2"/>
    </row>
    <row r="20" spans="2:29" ht="14.9" customHeight="1" outlineLevel="1" x14ac:dyDescent="0.35">
      <c r="B20" s="433"/>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
    </row>
    <row r="21" spans="2:29" ht="32.65" customHeight="1" outlineLevel="1" x14ac:dyDescent="0.35">
      <c r="B21" s="434" t="s">
        <v>268</v>
      </c>
      <c r="C21" s="637" t="s">
        <v>256</v>
      </c>
      <c r="D21" s="637"/>
      <c r="E21" s="638" t="s">
        <v>269</v>
      </c>
      <c r="F21" s="638"/>
      <c r="G21" s="469" t="s">
        <v>71</v>
      </c>
      <c r="H21" s="202"/>
      <c r="I21" s="202"/>
      <c r="J21" s="202"/>
      <c r="K21" s="202"/>
      <c r="L21" s="202"/>
      <c r="M21" s="202"/>
      <c r="N21" s="202"/>
      <c r="O21" s="202"/>
      <c r="P21" s="202"/>
      <c r="Q21" s="202"/>
      <c r="R21" s="202"/>
      <c r="S21" s="202"/>
      <c r="T21" s="202"/>
      <c r="U21" s="202"/>
      <c r="V21" s="202"/>
      <c r="W21" s="202"/>
      <c r="X21" s="202"/>
      <c r="Y21" s="202"/>
      <c r="Z21" s="202"/>
      <c r="AA21" s="202"/>
      <c r="AB21" s="202"/>
      <c r="AC21" s="2"/>
    </row>
    <row r="22" spans="2:29" ht="14.9" customHeight="1" outlineLevel="1" x14ac:dyDescent="0.35">
      <c r="B22" s="202"/>
      <c r="C22" s="202"/>
      <c r="D22" s="202"/>
      <c r="E22" s="202"/>
      <c r="F22" s="202"/>
      <c r="G22" s="202"/>
      <c r="H22" s="202"/>
      <c r="I22" s="202"/>
      <c r="J22" s="202"/>
      <c r="K22" s="202"/>
      <c r="L22" s="202"/>
      <c r="M22" s="202"/>
      <c r="N22" s="202"/>
      <c r="O22" s="202"/>
      <c r="P22" s="202"/>
      <c r="Q22" s="202"/>
      <c r="R22" s="202"/>
      <c r="S22" s="202"/>
      <c r="T22" s="202"/>
      <c r="U22" s="202"/>
      <c r="V22" s="202"/>
      <c r="W22" s="202"/>
      <c r="X22" s="202"/>
      <c r="Y22" s="202"/>
      <c r="Z22" s="202"/>
      <c r="AA22" s="202"/>
      <c r="AB22" s="202"/>
      <c r="AC22" s="2"/>
    </row>
    <row r="23" spans="2:29" ht="27" customHeight="1" outlineLevel="1" x14ac:dyDescent="0.35">
      <c r="B23" s="470" t="s">
        <v>270</v>
      </c>
      <c r="C23" s="469" t="s">
        <v>271</v>
      </c>
      <c r="D23" s="202"/>
      <c r="E23" s="638" t="s">
        <v>272</v>
      </c>
      <c r="F23" s="638"/>
      <c r="G23" s="469" t="s">
        <v>71</v>
      </c>
      <c r="H23" s="202"/>
      <c r="I23" s="202"/>
      <c r="J23" s="202"/>
      <c r="K23" s="202"/>
      <c r="L23" s="202"/>
      <c r="M23" s="202"/>
      <c r="N23" s="202"/>
      <c r="O23" s="202"/>
      <c r="P23" s="202"/>
      <c r="Q23" s="202"/>
      <c r="R23" s="202"/>
      <c r="S23" s="202"/>
      <c r="T23" s="202"/>
      <c r="U23" s="202"/>
      <c r="V23" s="202"/>
      <c r="W23" s="202"/>
      <c r="X23" s="202"/>
      <c r="Y23" s="202"/>
      <c r="Z23" s="202"/>
      <c r="AA23" s="202"/>
      <c r="AB23" s="202"/>
      <c r="AC23" s="2"/>
    </row>
    <row r="24" spans="2:29" ht="18" customHeight="1" outlineLevel="1" x14ac:dyDescent="0.35">
      <c r="B24" s="435"/>
      <c r="C24" s="469"/>
      <c r="D24" s="202"/>
      <c r="E24" s="435"/>
      <c r="F24" s="435"/>
      <c r="G24" s="469"/>
      <c r="H24" s="202"/>
      <c r="I24" s="202"/>
      <c r="J24" s="202"/>
      <c r="K24" s="202"/>
      <c r="L24" s="202"/>
      <c r="M24" s="202"/>
      <c r="N24" s="202"/>
      <c r="O24" s="202"/>
      <c r="P24" s="202"/>
      <c r="Q24" s="202"/>
      <c r="R24" s="202"/>
      <c r="S24" s="202"/>
      <c r="T24" s="202"/>
      <c r="U24" s="202"/>
      <c r="V24" s="202"/>
      <c r="W24" s="202"/>
      <c r="X24" s="202"/>
      <c r="Y24" s="202"/>
      <c r="Z24" s="202"/>
      <c r="AA24" s="202"/>
      <c r="AB24" s="202"/>
      <c r="AC24" s="2"/>
    </row>
    <row r="25" spans="2:29" ht="14.9" customHeight="1" outlineLevel="1" x14ac:dyDescent="0.35">
      <c r="B25" s="436" t="s">
        <v>273</v>
      </c>
      <c r="C25" s="640" t="s">
        <v>274</v>
      </c>
      <c r="D25" s="640"/>
      <c r="E25" s="640"/>
      <c r="F25" s="640"/>
      <c r="G25" s="640"/>
      <c r="H25" s="640"/>
      <c r="I25" s="640"/>
      <c r="J25" s="640"/>
      <c r="K25" s="640"/>
      <c r="L25" s="202"/>
      <c r="M25" s="202"/>
      <c r="N25" s="202"/>
      <c r="O25" s="202"/>
      <c r="P25" s="202"/>
      <c r="Q25" s="202"/>
      <c r="R25" s="202"/>
      <c r="S25" s="202"/>
      <c r="T25" s="202"/>
      <c r="U25" s="202"/>
      <c r="V25" s="202"/>
      <c r="W25" s="202"/>
      <c r="X25" s="202"/>
      <c r="Y25" s="202"/>
      <c r="Z25" s="202"/>
      <c r="AA25" s="202"/>
      <c r="AB25" s="202"/>
      <c r="AC25" s="2"/>
    </row>
    <row r="26" spans="2:29" ht="14.9" customHeight="1" outlineLevel="1" x14ac:dyDescent="0.35">
      <c r="B26" s="202"/>
      <c r="C26" s="202"/>
      <c r="D26" s="202"/>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c r="AC26" s="2"/>
    </row>
    <row r="27" spans="2:29" ht="71.650000000000006" customHeight="1" outlineLevel="1" x14ac:dyDescent="0.35">
      <c r="B27" s="437" t="s">
        <v>275</v>
      </c>
      <c r="C27" s="639" t="s">
        <v>276</v>
      </c>
      <c r="D27" s="637"/>
      <c r="E27" s="637"/>
      <c r="F27" s="637"/>
      <c r="G27" s="637"/>
      <c r="H27" s="637"/>
      <c r="I27" s="637"/>
      <c r="J27" s="637"/>
      <c r="K27" s="637"/>
      <c r="L27" s="637"/>
      <c r="M27" s="637"/>
      <c r="N27" s="637"/>
      <c r="O27" s="637"/>
      <c r="P27" s="637"/>
      <c r="Q27" s="637"/>
      <c r="R27" s="637"/>
      <c r="S27" s="637"/>
      <c r="T27" s="637"/>
      <c r="U27" s="637"/>
      <c r="V27" s="637"/>
      <c r="W27" s="637"/>
      <c r="X27" s="637"/>
      <c r="Y27" s="637"/>
      <c r="Z27" s="637"/>
      <c r="AA27" s="637"/>
      <c r="AB27" s="637"/>
      <c r="AC27" s="2"/>
    </row>
    <row r="28" spans="2:29" ht="14.9" customHeight="1" outlineLevel="1" x14ac:dyDescent="0.35">
      <c r="B28" s="202"/>
      <c r="C28" s="202"/>
      <c r="D28" s="20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c r="AC28" s="2"/>
    </row>
    <row r="29" spans="2:29" ht="14.9" customHeight="1" outlineLevel="1" x14ac:dyDescent="0.35">
      <c r="B29" s="202"/>
      <c r="C29" s="202"/>
      <c r="D29" s="20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c r="AC29" s="2"/>
    </row>
    <row r="30" spans="2:29" ht="27" hidden="1" customHeight="1" outlineLevel="1" x14ac:dyDescent="0.35">
      <c r="B30" s="533" t="s">
        <v>277</v>
      </c>
      <c r="C30" s="533"/>
      <c r="D30" s="533"/>
      <c r="E30" s="533"/>
      <c r="F30" s="533"/>
      <c r="G30" s="533"/>
      <c r="H30" s="533"/>
      <c r="I30" s="533"/>
      <c r="J30" s="533"/>
      <c r="K30" s="533"/>
      <c r="L30" s="533"/>
      <c r="M30" s="533"/>
      <c r="N30" s="533"/>
      <c r="O30" s="533"/>
      <c r="P30" s="533"/>
      <c r="Q30" s="533"/>
      <c r="R30" s="533"/>
      <c r="S30" s="533"/>
      <c r="T30" s="533"/>
      <c r="U30" s="533"/>
      <c r="V30" s="533"/>
      <c r="W30" s="533"/>
      <c r="X30" s="533"/>
      <c r="Y30" s="533"/>
      <c r="Z30" s="533"/>
      <c r="AA30" s="533"/>
      <c r="AB30" s="533"/>
      <c r="AC30" s="2"/>
    </row>
    <row r="31" spans="2:29" ht="14.9" hidden="1" customHeight="1" outlineLevel="1" x14ac:dyDescent="0.35">
      <c r="B31" s="202"/>
      <c r="C31" s="202"/>
      <c r="D31" s="202"/>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c r="AC31" s="2"/>
    </row>
    <row r="32" spans="2:29" ht="14.9" hidden="1" customHeight="1" outlineLevel="1" x14ac:dyDescent="0.35">
      <c r="B32" s="438" t="s">
        <v>278</v>
      </c>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
    </row>
    <row r="33" spans="2:29" ht="14.9" hidden="1" customHeight="1" outlineLevel="1" x14ac:dyDescent="0.35">
      <c r="B33" s="202"/>
      <c r="C33" s="202" t="s">
        <v>18</v>
      </c>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
    </row>
    <row r="34" spans="2:29" ht="14.9" hidden="1" customHeight="1" outlineLevel="1" x14ac:dyDescent="0.35">
      <c r="B34" s="202"/>
      <c r="C34" s="202" t="s">
        <v>18</v>
      </c>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
    </row>
    <row r="35" spans="2:29" ht="14.9" hidden="1" customHeight="1" outlineLevel="1" x14ac:dyDescent="0.35">
      <c r="B35" s="202"/>
      <c r="C35" s="202" t="s">
        <v>18</v>
      </c>
      <c r="D35" s="202"/>
      <c r="E35" s="202"/>
      <c r="F35" s="202"/>
      <c r="G35" s="202"/>
      <c r="H35" s="202"/>
      <c r="I35" s="202"/>
      <c r="J35" s="202"/>
      <c r="K35" s="202"/>
      <c r="L35" s="202"/>
      <c r="M35" s="202"/>
      <c r="N35" s="202"/>
      <c r="O35" s="202"/>
      <c r="P35" s="202"/>
      <c r="Q35" s="202"/>
      <c r="R35" s="202"/>
      <c r="S35" s="202"/>
      <c r="T35" s="202"/>
      <c r="U35" s="202"/>
      <c r="V35" s="202"/>
      <c r="W35" s="202"/>
      <c r="X35" s="202"/>
      <c r="Y35" s="202"/>
      <c r="Z35" s="202"/>
      <c r="AA35" s="202"/>
      <c r="AB35" s="202"/>
      <c r="AC35" s="2"/>
    </row>
    <row r="36" spans="2:29" ht="14.9" hidden="1" customHeight="1" outlineLevel="1" x14ac:dyDescent="0.35">
      <c r="B36" s="202"/>
      <c r="C36" s="202"/>
      <c r="D36" s="202"/>
      <c r="E36" s="202"/>
      <c r="F36" s="202"/>
      <c r="G36" s="202"/>
      <c r="H36" s="202"/>
      <c r="I36" s="202"/>
      <c r="J36" s="202"/>
      <c r="K36" s="202"/>
      <c r="L36" s="202"/>
      <c r="M36" s="202"/>
      <c r="N36" s="202"/>
      <c r="O36" s="202"/>
      <c r="P36" s="202"/>
      <c r="Q36" s="202"/>
      <c r="R36" s="202"/>
      <c r="S36" s="202"/>
      <c r="T36" s="202"/>
      <c r="U36" s="202"/>
      <c r="V36" s="202"/>
      <c r="W36" s="202"/>
      <c r="X36" s="202"/>
      <c r="Y36" s="202"/>
      <c r="Z36" s="202"/>
      <c r="AA36" s="202"/>
      <c r="AB36" s="202"/>
      <c r="AC36" s="2"/>
    </row>
    <row r="37" spans="2:29" ht="29.15" hidden="1" customHeight="1" outlineLevel="1" x14ac:dyDescent="0.35">
      <c r="B37" s="434" t="s">
        <v>268</v>
      </c>
      <c r="C37" s="637" t="s">
        <v>18</v>
      </c>
      <c r="D37" s="637"/>
      <c r="E37" s="202"/>
      <c r="F37" s="202"/>
      <c r="G37" s="202"/>
      <c r="H37" s="202"/>
      <c r="I37" s="202"/>
      <c r="J37" s="202"/>
      <c r="K37" s="202"/>
      <c r="L37" s="202"/>
      <c r="M37" s="202"/>
      <c r="N37" s="202"/>
      <c r="O37" s="202"/>
      <c r="P37" s="202"/>
      <c r="Q37" s="202"/>
      <c r="R37" s="202"/>
      <c r="S37" s="202"/>
      <c r="T37" s="202"/>
      <c r="U37" s="202"/>
      <c r="V37" s="202"/>
      <c r="W37" s="202"/>
      <c r="X37" s="202"/>
      <c r="Y37" s="202"/>
      <c r="Z37" s="202"/>
      <c r="AA37" s="202"/>
      <c r="AB37" s="202"/>
      <c r="AC37" s="2"/>
    </row>
    <row r="38" spans="2:29" ht="16.399999999999999" hidden="1" customHeight="1" outlineLevel="1" x14ac:dyDescent="0.35">
      <c r="B38" s="434"/>
      <c r="C38" s="469"/>
      <c r="D38" s="469"/>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
    </row>
    <row r="39" spans="2:29" ht="14.9" hidden="1" customHeight="1" outlineLevel="1" x14ac:dyDescent="0.35">
      <c r="B39" s="436" t="s">
        <v>273</v>
      </c>
      <c r="C39" s="640" t="s">
        <v>274</v>
      </c>
      <c r="D39" s="640"/>
      <c r="E39" s="640"/>
      <c r="F39" s="640"/>
      <c r="G39" s="640"/>
      <c r="H39" s="640"/>
      <c r="I39" s="640"/>
      <c r="J39" s="640"/>
      <c r="K39" s="640"/>
      <c r="L39" s="640"/>
      <c r="M39" s="640"/>
      <c r="N39" s="202"/>
      <c r="O39" s="202"/>
      <c r="P39" s="202"/>
      <c r="Q39" s="202"/>
      <c r="R39" s="202"/>
      <c r="S39" s="202"/>
      <c r="T39" s="202"/>
      <c r="U39" s="202"/>
      <c r="V39" s="202"/>
      <c r="W39" s="202"/>
      <c r="X39" s="202"/>
      <c r="Y39" s="202"/>
      <c r="Z39" s="202"/>
      <c r="AA39" s="202"/>
      <c r="AB39" s="202"/>
      <c r="AC39" s="2"/>
    </row>
    <row r="40" spans="2:29" ht="14.9" hidden="1" customHeight="1" outlineLevel="1" x14ac:dyDescent="0.35">
      <c r="B40" s="436"/>
      <c r="C40" s="202"/>
      <c r="D40" s="202"/>
      <c r="E40" s="202"/>
      <c r="F40" s="202"/>
      <c r="G40" s="202"/>
      <c r="H40" s="202"/>
      <c r="I40" s="202"/>
      <c r="J40" s="202"/>
      <c r="K40" s="202"/>
      <c r="L40" s="202"/>
      <c r="M40" s="202"/>
      <c r="N40" s="202"/>
      <c r="O40" s="202"/>
      <c r="P40" s="202"/>
      <c r="Q40" s="202"/>
      <c r="R40" s="202"/>
      <c r="S40" s="202"/>
      <c r="T40" s="202"/>
      <c r="U40" s="202"/>
      <c r="V40" s="202"/>
      <c r="W40" s="202"/>
      <c r="X40" s="202"/>
      <c r="Y40" s="202"/>
      <c r="Z40" s="202"/>
      <c r="AA40" s="202"/>
      <c r="AB40" s="202"/>
      <c r="AC40" s="2"/>
    </row>
    <row r="41" spans="2:29" ht="44.65" hidden="1" customHeight="1" outlineLevel="1" x14ac:dyDescent="0.35">
      <c r="B41" s="454" t="s">
        <v>279</v>
      </c>
      <c r="C41" s="641" t="s">
        <v>280</v>
      </c>
      <c r="D41" s="641"/>
      <c r="E41" s="641"/>
      <c r="F41" s="641"/>
      <c r="G41" s="641"/>
      <c r="H41" s="641"/>
      <c r="I41" s="641"/>
      <c r="J41" s="641"/>
      <c r="K41" s="641"/>
      <c r="L41" s="641"/>
      <c r="M41" s="641"/>
      <c r="N41" s="641"/>
      <c r="O41" s="641"/>
      <c r="P41" s="641"/>
      <c r="Q41" s="641"/>
      <c r="R41" s="641"/>
      <c r="S41" s="641"/>
      <c r="T41" s="641"/>
      <c r="U41" s="641"/>
      <c r="V41" s="641"/>
      <c r="W41" s="641"/>
      <c r="X41" s="641"/>
      <c r="Y41" s="641"/>
      <c r="Z41" s="641"/>
      <c r="AA41" s="641"/>
      <c r="AB41" s="641"/>
      <c r="AC41" s="2"/>
    </row>
    <row r="42" spans="2:29" ht="15" hidden="1" customHeight="1" x14ac:dyDescent="0.35">
      <c r="B42" s="202"/>
      <c r="C42" s="202" t="s">
        <v>18</v>
      </c>
      <c r="D42" s="202"/>
      <c r="E42" s="202"/>
      <c r="F42" s="202"/>
      <c r="G42" s="202"/>
      <c r="H42" s="202"/>
      <c r="I42" s="202"/>
      <c r="J42" s="202"/>
      <c r="K42" s="202"/>
      <c r="L42" s="202"/>
      <c r="M42" s="202"/>
      <c r="N42" s="202"/>
      <c r="O42" s="202"/>
      <c r="P42" s="202"/>
      <c r="Q42" s="202"/>
      <c r="R42" s="202"/>
      <c r="S42" s="202"/>
      <c r="T42" s="202"/>
      <c r="U42" s="202"/>
      <c r="V42" s="202"/>
      <c r="W42" s="202"/>
      <c r="X42" s="202"/>
      <c r="Y42" s="202"/>
      <c r="Z42" s="202"/>
      <c r="AA42" s="202"/>
      <c r="AB42" s="202"/>
      <c r="AC42" s="2"/>
    </row>
    <row r="43" spans="2:29" ht="15" hidden="1" customHeight="1" x14ac:dyDescent="0.35">
      <c r="B43" s="202"/>
      <c r="C43" s="202"/>
      <c r="D43" s="202"/>
      <c r="E43" s="202"/>
      <c r="F43" s="202"/>
      <c r="G43" s="202"/>
      <c r="H43" s="202"/>
      <c r="I43" s="202"/>
      <c r="J43" s="202"/>
      <c r="K43" s="202"/>
      <c r="L43" s="202"/>
      <c r="M43" s="202"/>
      <c r="N43" s="202"/>
      <c r="O43" s="202"/>
      <c r="P43" s="202"/>
      <c r="Q43" s="202"/>
      <c r="R43" s="202"/>
      <c r="S43" s="202"/>
      <c r="T43" s="202"/>
      <c r="U43" s="202"/>
      <c r="V43" s="202"/>
      <c r="W43" s="202"/>
      <c r="X43" s="202"/>
      <c r="Y43" s="202"/>
      <c r="Z43" s="202"/>
      <c r="AA43" s="202"/>
      <c r="AB43" s="202"/>
      <c r="AC43" s="2"/>
    </row>
    <row r="44" spans="2:29" ht="29.15" hidden="1" customHeight="1" x14ac:dyDescent="0.35">
      <c r="B44" s="454" t="s">
        <v>281</v>
      </c>
      <c r="C44" s="639" t="s">
        <v>282</v>
      </c>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2"/>
    </row>
    <row r="45" spans="2:29" ht="15" hidden="1" customHeight="1" x14ac:dyDescent="0.35">
      <c r="B45" s="202"/>
      <c r="C45" s="202"/>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
    </row>
    <row r="46" spans="2:29" ht="29.15" hidden="1" customHeight="1" x14ac:dyDescent="0.35">
      <c r="B46" s="439" t="s">
        <v>283</v>
      </c>
      <c r="C46" s="639" t="s">
        <v>284</v>
      </c>
      <c r="D46" s="639"/>
      <c r="E46" s="639"/>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2"/>
    </row>
    <row r="47" spans="2:29" ht="14.9" hidden="1" customHeight="1" x14ac:dyDescent="0.35">
      <c r="B47" s="202"/>
      <c r="C47" s="202"/>
      <c r="D47" s="202"/>
      <c r="E47" s="202"/>
      <c r="F47" s="202"/>
      <c r="G47" s="202"/>
      <c r="H47" s="202"/>
      <c r="I47" s="202"/>
      <c r="J47" s="202"/>
      <c r="K47" s="202"/>
      <c r="L47" s="202"/>
      <c r="M47" s="202"/>
      <c r="N47" s="202"/>
      <c r="O47" s="202"/>
      <c r="P47" s="202"/>
      <c r="Q47" s="202"/>
      <c r="R47" s="202"/>
      <c r="S47" s="202"/>
      <c r="T47" s="202"/>
      <c r="U47" s="202"/>
      <c r="V47" s="202"/>
      <c r="W47" s="202"/>
      <c r="X47" s="202"/>
      <c r="Y47" s="202"/>
      <c r="Z47" s="202"/>
      <c r="AA47" s="202"/>
      <c r="AB47" s="202"/>
      <c r="AC47" s="2"/>
    </row>
    <row r="48" spans="2:29" ht="29.15" hidden="1" customHeight="1" x14ac:dyDescent="0.35">
      <c r="B48" s="437" t="s">
        <v>275</v>
      </c>
      <c r="C48" s="639" t="s">
        <v>62</v>
      </c>
      <c r="D48" s="639"/>
      <c r="E48" s="639"/>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2"/>
    </row>
    <row r="49" spans="2:28" ht="14.9" customHeight="1" x14ac:dyDescent="0.35">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row>
    <row r="50" spans="2:28" ht="14.9" customHeight="1" x14ac:dyDescent="0.35">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row>
    <row r="51" spans="2:28" ht="14.9" customHeight="1" x14ac:dyDescent="0.35"/>
    <row r="52" spans="2:28" ht="14.9" customHeight="1" x14ac:dyDescent="0.35"/>
    <row r="53" spans="2:28" ht="14.9" customHeight="1" x14ac:dyDescent="0.35"/>
    <row r="54" spans="2:28" ht="14.9" customHeight="1" x14ac:dyDescent="0.35"/>
    <row r="55" spans="2:28" ht="14.9" customHeight="1" x14ac:dyDescent="0.35"/>
    <row r="56" spans="2:28" ht="14.9" customHeight="1" x14ac:dyDescent="0.35"/>
    <row r="57" spans="2:28" ht="14.9" customHeight="1" x14ac:dyDescent="0.35"/>
    <row r="58" spans="2:28" ht="14.9" customHeight="1" x14ac:dyDescent="0.35"/>
    <row r="59" spans="2:28" ht="14.9" customHeight="1" x14ac:dyDescent="0.35"/>
    <row r="60" spans="2:28" ht="14.9" customHeight="1" x14ac:dyDescent="0.35"/>
    <row r="61" spans="2:28" ht="14.9" customHeight="1" x14ac:dyDescent="0.35"/>
    <row r="62" spans="2:28" ht="14.9" customHeight="1" x14ac:dyDescent="0.35"/>
    <row r="63" spans="2:28" ht="14.9" customHeight="1" x14ac:dyDescent="0.35"/>
    <row r="64" spans="2:28" ht="14.9" customHeight="1" x14ac:dyDescent="0.35"/>
    <row r="65" ht="14.9" customHeight="1" x14ac:dyDescent="0.35"/>
    <row r="66" ht="14.9" customHeight="1" x14ac:dyDescent="0.35"/>
    <row r="67" ht="14.9" customHeight="1" x14ac:dyDescent="0.35"/>
    <row r="68" ht="14.9" customHeight="1" x14ac:dyDescent="0.35"/>
    <row r="69" ht="14.9" customHeight="1" x14ac:dyDescent="0.35"/>
    <row r="70" ht="14.9" customHeight="1" x14ac:dyDescent="0.35"/>
    <row r="71" ht="14.9" customHeight="1" x14ac:dyDescent="0.35"/>
    <row r="72" ht="14.9" customHeight="1" x14ac:dyDescent="0.35"/>
    <row r="73" ht="14.9" customHeight="1" x14ac:dyDescent="0.35"/>
    <row r="74" ht="14.9" customHeight="1" x14ac:dyDescent="0.35"/>
    <row r="75" ht="14.9" customHeight="1" x14ac:dyDescent="0.35"/>
    <row r="76" ht="14.9" customHeight="1" x14ac:dyDescent="0.35"/>
    <row r="77" ht="14.9" customHeight="1" x14ac:dyDescent="0.35"/>
    <row r="78" ht="14.9" customHeight="1" x14ac:dyDescent="0.35"/>
    <row r="79" ht="14.9" customHeight="1" x14ac:dyDescent="0.35"/>
    <row r="80" ht="14.9" customHeight="1" x14ac:dyDescent="0.35"/>
    <row r="81" ht="14.9" customHeight="1" x14ac:dyDescent="0.35"/>
    <row r="82" ht="14.9" customHeight="1" x14ac:dyDescent="0.35"/>
    <row r="83" ht="14.9" customHeight="1" x14ac:dyDescent="0.35"/>
    <row r="84" ht="14.9" customHeight="1" x14ac:dyDescent="0.35"/>
    <row r="85" ht="14.9" customHeight="1" x14ac:dyDescent="0.35"/>
    <row r="86" ht="15.65" customHeight="1" x14ac:dyDescent="0.35"/>
  </sheetData>
  <dataConsolidate/>
  <mergeCells count="19">
    <mergeCell ref="C46:AB46"/>
    <mergeCell ref="C48:AB48"/>
    <mergeCell ref="B4:D4"/>
    <mergeCell ref="C41:AB41"/>
    <mergeCell ref="C39:M39"/>
    <mergeCell ref="C44:AB44"/>
    <mergeCell ref="B2:AB2"/>
    <mergeCell ref="B1:AB1"/>
    <mergeCell ref="C37:D37"/>
    <mergeCell ref="B19:AB19"/>
    <mergeCell ref="B30:AB30"/>
    <mergeCell ref="B16:D16"/>
    <mergeCell ref="C21:D21"/>
    <mergeCell ref="E21:F21"/>
    <mergeCell ref="E23:F23"/>
    <mergeCell ref="C27:AB27"/>
    <mergeCell ref="C25:K25"/>
    <mergeCell ref="B14:D14"/>
    <mergeCell ref="E14:AB14"/>
  </mergeCells>
  <dataValidations count="1">
    <dataValidation type="list" allowBlank="1" showInputMessage="1" showErrorMessage="1" sqref="E4" xr:uid="{22E67C95-F661-4EE5-BAB2-CC51276D10B2}">
      <formula1>$AM$2:$AM$5</formula1>
    </dataValidation>
  </dataValidations>
  <pageMargins left="0.7" right="0.7" top="0.75" bottom="0.75" header="0.3" footer="0.3"/>
  <pageSetup paperSize="9" scale="68" firstPageNumber="10" fitToHeight="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2D0A5712-6665-4934-AF05-7BC94BB04FF1}">
          <x14:formula1>
            <xm:f>Technical!$P$2:$P$6</xm:f>
          </x14:formula1>
          <xm:sqref>C37:D38</xm:sqref>
        </x14:dataValidation>
        <x14:dataValidation type="list" allowBlank="1" showInputMessage="1" showErrorMessage="1" xr:uid="{52AC30A5-7A72-4D0E-9705-522A6A2C2B09}">
          <x14:formula1>
            <xm:f>Technical!$P$25:$P$27</xm:f>
          </x14:formula1>
          <xm:sqref>G21 G23:G24</xm:sqref>
        </x14:dataValidation>
        <x14:dataValidation type="list" allowBlank="1" showInputMessage="1" showErrorMessage="1" xr:uid="{188F6A4A-67B0-4A28-8719-4FB9219D9A9D}">
          <x14:formula1>
            <xm:f>Technical!$P$9:$P$12</xm:f>
          </x14:formula1>
          <xm:sqref>C23:C24</xm:sqref>
        </x14:dataValidation>
        <x14:dataValidation type="list" allowBlank="1" showInputMessage="1" showErrorMessage="1" xr:uid="{D5CDE1C3-3A6C-495D-836B-4C6C1E4624E1}">
          <x14:formula1>
            <xm:f>Technical!$P$15:$P$20</xm:f>
          </x14:formula1>
          <xm:sqref>B33:C35</xm:sqref>
        </x14:dataValidation>
        <x14:dataValidation type="list" allowBlank="1" showInputMessage="1" showErrorMessage="1" xr:uid="{B48CAA58-B05F-4611-A05D-96D5404D85D8}">
          <x14:formula1>
            <xm:f>Technical!$P$2:$P$8</xm:f>
          </x14:formula1>
          <xm:sqref>C21:D21</xm:sqref>
        </x14:dataValidation>
        <x14:dataValidation type="list" allowBlank="1" showInputMessage="1" showErrorMessage="1" xr:uid="{2A8048FD-B8A9-4161-BBAD-4A8BA25B8937}">
          <x14:formula1>
            <xm:f>Technical!$S$15:$S$17</xm:f>
          </x14:formula1>
          <xm:sqref>C42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D17B7-11B7-4DEA-9399-BF03F24C52F1}">
  <sheetPr codeName="Sheet2">
    <tabColor rgb="FF92D050"/>
    <pageSetUpPr fitToPage="1"/>
  </sheetPr>
  <dimension ref="A1:T80"/>
  <sheetViews>
    <sheetView zoomScale="75" zoomScaleNormal="75" workbookViewId="0">
      <selection activeCell="M58" sqref="M58"/>
    </sheetView>
  </sheetViews>
  <sheetFormatPr defaultColWidth="0" defaultRowHeight="15.5" outlineLevelCol="1" x14ac:dyDescent="0.35"/>
  <cols>
    <col min="1" max="2" width="7.54296875" style="21" customWidth="1" outlineLevel="1"/>
    <col min="3" max="3" width="31.54296875" style="21" customWidth="1" outlineLevel="1"/>
    <col min="4" max="7" width="7.54296875" style="21" customWidth="1" outlineLevel="1"/>
    <col min="8" max="8" width="28.54296875" style="21" customWidth="1" outlineLevel="1"/>
    <col min="9" max="9" width="8.54296875" style="7" customWidth="1" outlineLevel="1"/>
    <col min="10" max="18" width="8.54296875" style="7" customWidth="1"/>
    <col min="19" max="20" width="0" style="7" hidden="1" customWidth="1"/>
    <col min="21" max="16384" width="8.54296875" hidden="1"/>
  </cols>
  <sheetData>
    <row r="1" spans="2:11" ht="14.9" customHeight="1" x14ac:dyDescent="0.35">
      <c r="F1" s="50" t="s">
        <v>285</v>
      </c>
      <c r="H1" s="22"/>
      <c r="I1" s="10"/>
    </row>
    <row r="2" spans="2:11" ht="14.9" customHeight="1" x14ac:dyDescent="0.35">
      <c r="G2" s="22"/>
      <c r="H2" s="22"/>
      <c r="I2" s="10"/>
    </row>
    <row r="6" spans="2:11" x14ac:dyDescent="0.35">
      <c r="B6" s="673" t="s">
        <v>286</v>
      </c>
      <c r="C6" s="674"/>
      <c r="D6" s="675"/>
      <c r="E6" s="675"/>
      <c r="F6" s="675"/>
      <c r="G6" s="675"/>
      <c r="H6" s="676"/>
    </row>
    <row r="7" spans="2:11" ht="14.9" customHeight="1" x14ac:dyDescent="0.35"/>
    <row r="8" spans="2:11" ht="40.5" customHeight="1" x14ac:dyDescent="0.35">
      <c r="B8" s="677" t="s">
        <v>287</v>
      </c>
      <c r="C8" s="678"/>
      <c r="D8" s="679" t="str">
        <f>'B. SOW'!S4</f>
        <v>[enter here]</v>
      </c>
      <c r="E8" s="679"/>
      <c r="F8" s="679"/>
      <c r="G8" s="679"/>
      <c r="H8" s="680"/>
      <c r="K8" s="14"/>
    </row>
    <row r="9" spans="2:11" ht="13.5" customHeight="1" thickBot="1" x14ac:dyDescent="0.4"/>
    <row r="10" spans="2:11" x14ac:dyDescent="0.35">
      <c r="B10" s="667" t="s">
        <v>288</v>
      </c>
      <c r="C10" s="668"/>
    </row>
    <row r="11" spans="2:11" ht="15.65" customHeight="1" x14ac:dyDescent="0.35">
      <c r="B11" s="650" t="s">
        <v>289</v>
      </c>
      <c r="C11" s="647"/>
      <c r="D11" s="670">
        <f>IDF!B8</f>
        <v>0</v>
      </c>
      <c r="E11" s="670"/>
      <c r="F11" s="670"/>
      <c r="G11" s="670"/>
      <c r="H11" s="671"/>
    </row>
    <row r="12" spans="2:11" ht="15.65" customHeight="1" x14ac:dyDescent="0.35">
      <c r="B12" s="650" t="s">
        <v>5</v>
      </c>
      <c r="C12" s="647"/>
      <c r="D12" s="670">
        <f>IDF!D11</f>
        <v>0</v>
      </c>
      <c r="E12" s="670"/>
      <c r="F12" s="670"/>
      <c r="G12" s="670"/>
      <c r="H12" s="671"/>
    </row>
    <row r="13" spans="2:11" ht="15.65" customHeight="1" x14ac:dyDescent="0.35">
      <c r="B13" s="650" t="s">
        <v>6</v>
      </c>
      <c r="C13" s="647"/>
      <c r="D13" s="647">
        <f>IDF!D12</f>
        <v>0</v>
      </c>
      <c r="E13" s="647"/>
      <c r="F13" s="647"/>
      <c r="G13" s="647"/>
      <c r="H13" s="648"/>
    </row>
    <row r="14" spans="2:11" ht="15.65" customHeight="1" x14ac:dyDescent="0.35">
      <c r="B14" s="645" t="s">
        <v>7</v>
      </c>
      <c r="C14" s="646"/>
      <c r="D14" s="647">
        <f>IDF!D13</f>
        <v>0</v>
      </c>
      <c r="E14" s="647"/>
      <c r="F14" s="647"/>
      <c r="G14" s="647"/>
      <c r="H14" s="648"/>
    </row>
    <row r="15" spans="2:11" ht="15.65" customHeight="1" x14ac:dyDescent="0.35">
      <c r="B15" s="650" t="s">
        <v>10</v>
      </c>
      <c r="C15" s="647"/>
      <c r="D15" s="647">
        <f>IDF!D16</f>
        <v>0</v>
      </c>
      <c r="E15" s="647"/>
      <c r="F15" s="647"/>
      <c r="G15" s="647"/>
      <c r="H15" s="648"/>
    </row>
    <row r="16" spans="2:11" ht="15.65" customHeight="1" x14ac:dyDescent="0.35">
      <c r="B16" s="650" t="s">
        <v>290</v>
      </c>
      <c r="C16" s="647"/>
      <c r="D16" s="647">
        <f>IDF!E35</f>
        <v>0</v>
      </c>
      <c r="E16" s="647"/>
      <c r="F16" s="647"/>
      <c r="G16" s="647"/>
      <c r="H16" s="648"/>
    </row>
    <row r="17" spans="2:12" ht="15.65" customHeight="1" x14ac:dyDescent="0.35">
      <c r="B17" s="650" t="s">
        <v>291</v>
      </c>
      <c r="C17" s="647"/>
      <c r="D17" s="647">
        <f>IDF!E36</f>
        <v>0</v>
      </c>
      <c r="E17" s="647"/>
      <c r="F17" s="647"/>
      <c r="G17" s="647"/>
      <c r="H17" s="648"/>
    </row>
    <row r="18" spans="2:12" ht="15.65" customHeight="1" x14ac:dyDescent="0.35">
      <c r="B18" s="650" t="s">
        <v>292</v>
      </c>
      <c r="C18" s="647"/>
      <c r="D18" s="647">
        <f>IDF!B19</f>
        <v>0</v>
      </c>
      <c r="E18" s="647"/>
      <c r="F18" s="647"/>
      <c r="G18" s="647"/>
      <c r="H18" s="648"/>
    </row>
    <row r="19" spans="2:12" ht="15.65" customHeight="1" x14ac:dyDescent="0.35">
      <c r="B19" s="650" t="s">
        <v>293</v>
      </c>
      <c r="C19" s="647"/>
      <c r="D19" s="647">
        <f>IDF!B22</f>
        <v>0</v>
      </c>
      <c r="E19" s="647"/>
      <c r="F19" s="647"/>
      <c r="G19" s="647"/>
      <c r="H19" s="648"/>
    </row>
    <row r="20" spans="2:12" ht="15.65" customHeight="1" x14ac:dyDescent="0.35">
      <c r="B20" s="650" t="s">
        <v>294</v>
      </c>
      <c r="C20" s="647"/>
      <c r="D20" s="647">
        <f>IDF!D40</f>
        <v>0</v>
      </c>
      <c r="E20" s="647"/>
      <c r="F20" s="647"/>
      <c r="G20" s="647"/>
      <c r="H20" s="648"/>
    </row>
    <row r="21" spans="2:12" ht="15.65" customHeight="1" x14ac:dyDescent="0.35">
      <c r="B21" s="650" t="s">
        <v>295</v>
      </c>
      <c r="C21" s="647"/>
      <c r="D21" s="647">
        <f>IDF!D41</f>
        <v>0</v>
      </c>
      <c r="E21" s="647"/>
      <c r="F21" s="647"/>
      <c r="G21" s="647"/>
      <c r="H21" s="648"/>
    </row>
    <row r="22" spans="2:12" ht="15.65" customHeight="1" x14ac:dyDescent="0.35">
      <c r="B22" s="650" t="s">
        <v>296</v>
      </c>
      <c r="C22" s="647"/>
      <c r="D22" s="647">
        <f>IDF!R43</f>
        <v>0</v>
      </c>
      <c r="E22" s="647"/>
      <c r="F22" s="647"/>
      <c r="G22" s="647"/>
      <c r="H22" s="648"/>
    </row>
    <row r="23" spans="2:12" ht="15.65" customHeight="1" x14ac:dyDescent="0.35">
      <c r="B23" s="645" t="s">
        <v>297</v>
      </c>
      <c r="C23" s="647"/>
      <c r="D23" s="647">
        <f>IDF!D42</f>
        <v>0</v>
      </c>
      <c r="E23" s="647"/>
      <c r="F23" s="647"/>
      <c r="G23" s="647"/>
      <c r="H23" s="648"/>
    </row>
    <row r="24" spans="2:12" ht="15.65" customHeight="1" x14ac:dyDescent="0.35">
      <c r="B24" s="650" t="s">
        <v>298</v>
      </c>
      <c r="C24" s="647"/>
      <c r="D24" s="647">
        <f>IDF!D46</f>
        <v>0</v>
      </c>
      <c r="E24" s="647"/>
      <c r="F24" s="647"/>
      <c r="G24" s="647"/>
      <c r="H24" s="648"/>
    </row>
    <row r="25" spans="2:12" ht="15.65" customHeight="1" x14ac:dyDescent="0.35">
      <c r="B25" s="650" t="s">
        <v>299</v>
      </c>
      <c r="C25" s="647"/>
      <c r="D25" s="647">
        <f>IDF!D47</f>
        <v>0</v>
      </c>
      <c r="E25" s="647"/>
      <c r="F25" s="647"/>
      <c r="G25" s="647"/>
      <c r="H25" s="648"/>
    </row>
    <row r="26" spans="2:12" ht="15.65" customHeight="1" x14ac:dyDescent="0.35">
      <c r="B26" s="650" t="s">
        <v>300</v>
      </c>
      <c r="C26" s="647"/>
      <c r="D26" s="647">
        <f>IDF!D49</f>
        <v>0</v>
      </c>
      <c r="E26" s="647"/>
      <c r="F26" s="647"/>
      <c r="G26" s="647"/>
      <c r="H26" s="648"/>
    </row>
    <row r="27" spans="2:12" ht="15.65" customHeight="1" x14ac:dyDescent="0.35">
      <c r="B27" s="645" t="s">
        <v>301</v>
      </c>
      <c r="C27" s="646"/>
      <c r="D27" s="647">
        <f>IDF!D48</f>
        <v>0</v>
      </c>
      <c r="E27" s="647"/>
      <c r="F27" s="647"/>
      <c r="G27" s="647"/>
      <c r="H27" s="648"/>
    </row>
    <row r="28" spans="2:12" ht="16.399999999999999" customHeight="1" thickBot="1" x14ac:dyDescent="0.4">
      <c r="B28" s="40"/>
      <c r="C28" s="40"/>
    </row>
    <row r="29" spans="2:12" x14ac:dyDescent="0.35">
      <c r="B29" s="667" t="s">
        <v>302</v>
      </c>
      <c r="C29" s="668"/>
      <c r="L29" s="11"/>
    </row>
    <row r="30" spans="2:12" ht="30" customHeight="1" x14ac:dyDescent="0.35">
      <c r="B30" s="650" t="s">
        <v>303</v>
      </c>
      <c r="C30" s="647"/>
      <c r="D30" s="669" t="s">
        <v>304</v>
      </c>
      <c r="E30" s="647"/>
      <c r="F30" s="647"/>
      <c r="G30" s="647"/>
      <c r="H30" s="648"/>
    </row>
    <row r="31" spans="2:12" ht="15.65" customHeight="1" x14ac:dyDescent="0.35">
      <c r="B31" s="650" t="s">
        <v>290</v>
      </c>
      <c r="C31" s="647"/>
      <c r="D31" s="647" t="s">
        <v>305</v>
      </c>
      <c r="E31" s="647"/>
      <c r="F31" s="647"/>
      <c r="G31" s="647"/>
      <c r="H31" s="648"/>
    </row>
    <row r="32" spans="2:12" ht="15.65" customHeight="1" x14ac:dyDescent="0.35">
      <c r="B32" s="659" t="s">
        <v>306</v>
      </c>
      <c r="C32" s="660"/>
      <c r="D32" s="647" t="s">
        <v>307</v>
      </c>
      <c r="E32" s="647"/>
      <c r="F32" s="647"/>
      <c r="G32" s="647"/>
      <c r="H32" s="648"/>
    </row>
    <row r="33" spans="2:10" ht="15.65" customHeight="1" x14ac:dyDescent="0.35">
      <c r="B33" s="659" t="s">
        <v>308</v>
      </c>
      <c r="C33" s="660"/>
      <c r="D33" s="647" t="s">
        <v>309</v>
      </c>
      <c r="E33" s="647"/>
      <c r="F33" s="647"/>
      <c r="G33" s="647"/>
      <c r="H33" s="648"/>
    </row>
    <row r="34" spans="2:10" ht="15.65" customHeight="1" x14ac:dyDescent="0.35">
      <c r="B34" s="659" t="s">
        <v>310</v>
      </c>
      <c r="C34" s="660"/>
      <c r="D34" s="647" t="s">
        <v>311</v>
      </c>
      <c r="E34" s="647"/>
      <c r="F34" s="647"/>
      <c r="G34" s="647"/>
      <c r="H34" s="648"/>
    </row>
    <row r="35" spans="2:10" ht="15.65" customHeight="1" x14ac:dyDescent="0.35">
      <c r="B35" s="661" t="s">
        <v>312</v>
      </c>
      <c r="C35" s="660"/>
      <c r="D35" s="666" t="s">
        <v>313</v>
      </c>
      <c r="E35" s="647"/>
      <c r="F35" s="647"/>
      <c r="G35" s="647"/>
      <c r="H35" s="648"/>
    </row>
    <row r="36" spans="2:10" ht="15.65" customHeight="1" x14ac:dyDescent="0.35">
      <c r="B36" s="650" t="s">
        <v>314</v>
      </c>
      <c r="C36" s="647"/>
      <c r="D36" s="647" t="s">
        <v>315</v>
      </c>
      <c r="E36" s="647"/>
      <c r="F36" s="647"/>
      <c r="G36" s="647"/>
      <c r="H36" s="648"/>
    </row>
    <row r="37" spans="2:10" ht="15.65" customHeight="1" x14ac:dyDescent="0.35">
      <c r="B37" s="650" t="s">
        <v>316</v>
      </c>
      <c r="C37" s="647"/>
      <c r="D37" s="647" t="s">
        <v>317</v>
      </c>
      <c r="E37" s="647"/>
      <c r="F37" s="647"/>
      <c r="G37" s="647"/>
      <c r="H37" s="648"/>
    </row>
    <row r="38" spans="2:10" ht="15.65" customHeight="1" x14ac:dyDescent="0.35">
      <c r="B38" s="650" t="s">
        <v>318</v>
      </c>
      <c r="C38" s="647"/>
      <c r="D38" s="647" t="s">
        <v>319</v>
      </c>
      <c r="E38" s="647"/>
      <c r="F38" s="647"/>
      <c r="G38" s="647"/>
      <c r="H38" s="648"/>
      <c r="J38" s="14"/>
    </row>
    <row r="39" spans="2:10" ht="15.65" customHeight="1" x14ac:dyDescent="0.35">
      <c r="B39" s="650" t="s">
        <v>320</v>
      </c>
      <c r="C39" s="647"/>
      <c r="D39" s="666" t="s">
        <v>321</v>
      </c>
      <c r="E39" s="647"/>
      <c r="F39" s="647"/>
      <c r="G39" s="647"/>
      <c r="H39" s="648"/>
    </row>
    <row r="40" spans="2:10" ht="19.399999999999999" customHeight="1" thickBot="1" x14ac:dyDescent="0.4"/>
    <row r="41" spans="2:10" x14ac:dyDescent="0.35">
      <c r="B41" s="667" t="s">
        <v>322</v>
      </c>
      <c r="C41" s="668"/>
    </row>
    <row r="42" spans="2:10" ht="15.65" customHeight="1" x14ac:dyDescent="0.35">
      <c r="B42" s="650" t="s">
        <v>323</v>
      </c>
      <c r="C42" s="647"/>
      <c r="D42" s="646" t="str">
        <f>'B. SOW'!S6</f>
        <v>6 months</v>
      </c>
      <c r="E42" s="647"/>
      <c r="F42" s="647"/>
      <c r="G42" s="647"/>
      <c r="H42" s="648"/>
    </row>
    <row r="43" spans="2:10" ht="15.65" customHeight="1" x14ac:dyDescent="0.35">
      <c r="B43" s="650" t="s">
        <v>324</v>
      </c>
      <c r="C43" s="647"/>
      <c r="D43" s="662">
        <f>'D. Budget'!K161</f>
        <v>0</v>
      </c>
      <c r="E43" s="662"/>
      <c r="F43" s="662"/>
      <c r="G43" s="662"/>
      <c r="H43" s="663"/>
    </row>
    <row r="44" spans="2:10" ht="13.15" customHeight="1" x14ac:dyDescent="0.35">
      <c r="B44" s="650" t="s">
        <v>325</v>
      </c>
      <c r="C44" s="647"/>
      <c r="D44" s="44"/>
      <c r="E44" s="664" t="s">
        <v>326</v>
      </c>
      <c r="F44" s="664"/>
      <c r="G44" s="664"/>
      <c r="H44" s="665"/>
    </row>
    <row r="45" spans="2:10" ht="14.15" customHeight="1" x14ac:dyDescent="0.35">
      <c r="B45" s="650"/>
      <c r="C45" s="647"/>
      <c r="D45" s="45"/>
      <c r="E45" s="657" t="s">
        <v>327</v>
      </c>
      <c r="F45" s="657"/>
      <c r="G45" s="657"/>
      <c r="H45" s="658"/>
    </row>
    <row r="46" spans="2:10" ht="12.65" customHeight="1" x14ac:dyDescent="0.35">
      <c r="B46" s="650" t="s">
        <v>328</v>
      </c>
      <c r="C46" s="647"/>
      <c r="D46" s="44"/>
      <c r="E46" s="44" t="s">
        <v>258</v>
      </c>
      <c r="F46" s="44"/>
      <c r="G46" s="44"/>
      <c r="H46" s="46"/>
    </row>
    <row r="47" spans="2:10" ht="11.15" customHeight="1" x14ac:dyDescent="0.35">
      <c r="B47" s="650"/>
      <c r="C47" s="647"/>
      <c r="D47" s="47"/>
      <c r="E47" s="47" t="s">
        <v>329</v>
      </c>
      <c r="F47" s="47"/>
      <c r="G47" s="47"/>
      <c r="H47" s="48"/>
    </row>
    <row r="48" spans="2:10" x14ac:dyDescent="0.35">
      <c r="B48" s="650"/>
      <c r="C48" s="647"/>
      <c r="D48" s="45"/>
      <c r="E48" s="642" t="s">
        <v>330</v>
      </c>
      <c r="F48" s="642"/>
      <c r="G48" s="642"/>
      <c r="H48" s="643"/>
    </row>
    <row r="49" spans="1:20" ht="15.65" customHeight="1" x14ac:dyDescent="0.35">
      <c r="B49" s="650" t="s">
        <v>331</v>
      </c>
      <c r="C49" s="647"/>
      <c r="D49" s="655" t="s">
        <v>332</v>
      </c>
      <c r="E49" s="655"/>
      <c r="F49" s="655"/>
      <c r="G49" s="655"/>
      <c r="H49" s="656"/>
    </row>
    <row r="50" spans="1:20" ht="15.65" customHeight="1" x14ac:dyDescent="0.35">
      <c r="B50" s="650" t="s">
        <v>333</v>
      </c>
      <c r="C50" s="647"/>
      <c r="D50" s="647" t="s">
        <v>334</v>
      </c>
      <c r="E50" s="647"/>
      <c r="F50" s="647"/>
      <c r="G50" s="647"/>
      <c r="H50" s="648"/>
    </row>
    <row r="51" spans="1:20" ht="15.65" customHeight="1" x14ac:dyDescent="0.35">
      <c r="B51" s="650" t="s">
        <v>335</v>
      </c>
      <c r="C51" s="647"/>
      <c r="D51" s="647" t="s">
        <v>336</v>
      </c>
      <c r="E51" s="647"/>
      <c r="F51" s="647"/>
      <c r="G51" s="647"/>
      <c r="H51" s="648"/>
    </row>
    <row r="52" spans="1:20" ht="15.65" customHeight="1" x14ac:dyDescent="0.35">
      <c r="B52" s="650" t="s">
        <v>337</v>
      </c>
      <c r="C52" s="647"/>
      <c r="D52" s="647" t="s">
        <v>338</v>
      </c>
      <c r="E52" s="647"/>
      <c r="F52" s="647"/>
      <c r="G52" s="647"/>
      <c r="H52" s="648"/>
    </row>
    <row r="53" spans="1:20" ht="15.65" customHeight="1" x14ac:dyDescent="0.35">
      <c r="B53" s="650" t="s">
        <v>339</v>
      </c>
      <c r="C53" s="647"/>
      <c r="D53" s="647" t="s">
        <v>340</v>
      </c>
      <c r="E53" s="647"/>
      <c r="F53" s="647"/>
      <c r="G53" s="647"/>
      <c r="H53" s="648"/>
      <c r="L53" s="14"/>
    </row>
    <row r="54" spans="1:20" ht="15.65" customHeight="1" x14ac:dyDescent="0.35">
      <c r="B54" s="645" t="s">
        <v>341</v>
      </c>
      <c r="C54" s="646"/>
      <c r="D54" s="42"/>
      <c r="E54" s="42" t="s">
        <v>71</v>
      </c>
      <c r="F54" s="42"/>
      <c r="G54" s="42" t="s">
        <v>72</v>
      </c>
      <c r="H54" s="43"/>
      <c r="J54" s="14"/>
    </row>
    <row r="55" spans="1:20" ht="15.65" customHeight="1" x14ac:dyDescent="0.35">
      <c r="B55" s="650" t="s">
        <v>342</v>
      </c>
      <c r="C55" s="647"/>
      <c r="D55" s="647" t="s">
        <v>343</v>
      </c>
      <c r="E55" s="647"/>
      <c r="F55" s="647"/>
      <c r="G55" s="647"/>
      <c r="H55" s="648"/>
    </row>
    <row r="56" spans="1:20" ht="20.65" customHeight="1" x14ac:dyDescent="0.35">
      <c r="B56" s="672"/>
      <c r="C56" s="672"/>
      <c r="D56" s="672"/>
      <c r="E56" s="672"/>
      <c r="F56" s="672"/>
      <c r="G56" s="672"/>
      <c r="H56" s="672"/>
      <c r="I56" s="39"/>
    </row>
    <row r="57" spans="1:20" ht="17.649999999999999" customHeight="1" x14ac:dyDescent="0.35">
      <c r="B57" s="649"/>
      <c r="C57" s="649"/>
      <c r="D57" s="649"/>
      <c r="E57" s="649"/>
      <c r="F57" s="649"/>
      <c r="G57" s="649"/>
      <c r="H57" s="649"/>
    </row>
    <row r="58" spans="1:20" ht="15.75" customHeight="1" x14ac:dyDescent="0.35">
      <c r="B58" s="49" t="s">
        <v>344</v>
      </c>
      <c r="C58" s="23"/>
      <c r="D58" s="41"/>
      <c r="E58" s="23"/>
      <c r="F58" s="23"/>
      <c r="G58" s="23"/>
      <c r="H58" s="23"/>
      <c r="M58" s="14"/>
    </row>
    <row r="59" spans="1:20" ht="15.75" customHeight="1" x14ac:dyDescent="0.35">
      <c r="B59" s="449"/>
      <c r="C59" s="644" t="s">
        <v>345</v>
      </c>
      <c r="D59" s="644"/>
      <c r="E59" s="644"/>
      <c r="F59" s="644"/>
      <c r="G59" s="644"/>
      <c r="H59" s="644"/>
    </row>
    <row r="60" spans="1:20" s="4" customFormat="1" ht="15.75" customHeight="1" x14ac:dyDescent="0.35">
      <c r="A60" s="21"/>
      <c r="B60" s="449"/>
      <c r="C60" s="644" t="s">
        <v>346</v>
      </c>
      <c r="D60" s="644"/>
      <c r="E60" s="644"/>
      <c r="F60" s="644"/>
      <c r="G60" s="644"/>
      <c r="H60" s="644"/>
      <c r="I60" s="7"/>
      <c r="J60" s="7"/>
      <c r="K60" s="7"/>
      <c r="L60" s="7"/>
      <c r="M60" s="7"/>
      <c r="N60" s="7"/>
      <c r="O60" s="7"/>
      <c r="P60" s="7"/>
      <c r="Q60" s="7"/>
      <c r="R60" s="7"/>
      <c r="S60" s="7"/>
      <c r="T60" s="7"/>
    </row>
    <row r="61" spans="1:20" s="4" customFormat="1" ht="15.75" customHeight="1" x14ac:dyDescent="0.35">
      <c r="A61" s="21"/>
      <c r="B61" s="449"/>
      <c r="C61" s="644" t="s">
        <v>347</v>
      </c>
      <c r="D61" s="644"/>
      <c r="E61" s="644"/>
      <c r="F61" s="644"/>
      <c r="G61" s="644"/>
      <c r="H61" s="644"/>
      <c r="I61" s="7"/>
      <c r="J61" s="7"/>
      <c r="K61" s="7"/>
      <c r="L61" s="7"/>
      <c r="M61" s="7"/>
      <c r="N61" s="7"/>
      <c r="O61" s="7"/>
      <c r="P61" s="7"/>
      <c r="Q61" s="7"/>
      <c r="R61" s="7"/>
      <c r="S61" s="7"/>
      <c r="T61" s="7"/>
    </row>
    <row r="62" spans="1:20" s="4" customFormat="1" ht="15.75" customHeight="1" x14ac:dyDescent="0.35">
      <c r="A62" s="21"/>
      <c r="B62" s="449"/>
      <c r="C62" s="644" t="s">
        <v>348</v>
      </c>
      <c r="D62" s="644"/>
      <c r="E62" s="644"/>
      <c r="F62" s="644"/>
      <c r="G62" s="644"/>
      <c r="H62" s="644"/>
      <c r="I62" s="7"/>
      <c r="J62" s="7"/>
      <c r="K62" s="7"/>
      <c r="L62" s="7"/>
      <c r="M62" s="7"/>
      <c r="N62" s="7"/>
      <c r="O62" s="7"/>
      <c r="P62" s="7"/>
      <c r="Q62" s="7"/>
      <c r="R62" s="7"/>
      <c r="S62" s="7"/>
      <c r="T62" s="7"/>
    </row>
    <row r="63" spans="1:20" s="4" customFormat="1" ht="15.75" customHeight="1" x14ac:dyDescent="0.35">
      <c r="A63" s="21"/>
      <c r="B63" s="449"/>
      <c r="C63" s="644" t="s">
        <v>349</v>
      </c>
      <c r="D63" s="644"/>
      <c r="E63" s="644"/>
      <c r="F63" s="644"/>
      <c r="G63" s="644"/>
      <c r="H63" s="644"/>
      <c r="I63" s="7"/>
      <c r="J63" s="7"/>
      <c r="K63" s="7"/>
      <c r="L63" s="7"/>
      <c r="M63" s="7"/>
      <c r="N63" s="7"/>
      <c r="O63" s="7"/>
      <c r="P63" s="7"/>
      <c r="Q63" s="7"/>
      <c r="R63" s="7"/>
      <c r="S63" s="7"/>
      <c r="T63" s="7"/>
    </row>
    <row r="64" spans="1:20" s="4" customFormat="1" ht="14.25" customHeight="1" x14ac:dyDescent="0.35">
      <c r="A64" s="21"/>
      <c r="B64" s="449"/>
      <c r="C64" s="644" t="s">
        <v>350</v>
      </c>
      <c r="D64" s="644"/>
      <c r="E64" s="644"/>
      <c r="F64" s="644"/>
      <c r="G64" s="644"/>
      <c r="H64" s="644"/>
      <c r="I64" s="7"/>
      <c r="J64" s="7"/>
      <c r="K64" s="7"/>
      <c r="L64" s="7"/>
      <c r="M64" s="7"/>
      <c r="N64" s="7"/>
      <c r="O64" s="7"/>
      <c r="P64" s="7"/>
      <c r="Q64" s="7"/>
      <c r="R64" s="7"/>
      <c r="S64" s="7"/>
      <c r="T64" s="7"/>
    </row>
    <row r="65" spans="1:20" s="4" customFormat="1" ht="16.5" customHeight="1" x14ac:dyDescent="0.35">
      <c r="A65" s="21"/>
      <c r="B65" s="449"/>
      <c r="C65" s="644" t="s">
        <v>351</v>
      </c>
      <c r="D65" s="644"/>
      <c r="E65" s="644"/>
      <c r="F65" s="644"/>
      <c r="G65" s="644"/>
      <c r="H65" s="644"/>
      <c r="I65" s="7"/>
      <c r="J65" s="7"/>
      <c r="K65" s="7"/>
      <c r="L65" s="7"/>
      <c r="M65" s="7"/>
      <c r="N65" s="7"/>
      <c r="O65" s="7"/>
      <c r="P65" s="7"/>
      <c r="Q65" s="7"/>
      <c r="R65" s="7"/>
      <c r="S65" s="7"/>
      <c r="T65" s="7"/>
    </row>
    <row r="66" spans="1:20" s="4" customFormat="1" ht="16.5" customHeight="1" x14ac:dyDescent="0.35">
      <c r="A66" s="21"/>
      <c r="B66" s="449"/>
      <c r="C66" s="644" t="s">
        <v>352</v>
      </c>
      <c r="D66" s="644"/>
      <c r="E66" s="644"/>
      <c r="F66" s="644"/>
      <c r="G66" s="644"/>
      <c r="H66" s="644"/>
      <c r="I66" s="7"/>
      <c r="J66" s="7"/>
      <c r="K66" s="7"/>
      <c r="L66" s="7"/>
      <c r="M66" s="7"/>
      <c r="N66" s="7"/>
      <c r="O66" s="7"/>
      <c r="P66" s="7"/>
      <c r="Q66" s="7"/>
      <c r="R66" s="7"/>
      <c r="S66" s="7"/>
      <c r="T66" s="7"/>
    </row>
    <row r="67" spans="1:20" ht="15.75" customHeight="1" x14ac:dyDescent="0.35">
      <c r="B67" s="24"/>
      <c r="C67" s="26"/>
      <c r="D67" s="25"/>
      <c r="F67" s="23"/>
      <c r="G67" s="23"/>
      <c r="H67" s="23"/>
    </row>
    <row r="68" spans="1:20" x14ac:dyDescent="0.35">
      <c r="B68" s="51" t="s">
        <v>353</v>
      </c>
    </row>
    <row r="69" spans="1:20" ht="179.25" customHeight="1" x14ac:dyDescent="0.35">
      <c r="B69" s="653" t="s">
        <v>354</v>
      </c>
      <c r="C69" s="653"/>
      <c r="D69" s="653"/>
      <c r="E69" s="653"/>
      <c r="F69" s="653"/>
      <c r="G69" s="653"/>
      <c r="H69" s="653"/>
    </row>
    <row r="70" spans="1:20" x14ac:dyDescent="0.35">
      <c r="B70" s="52" t="s">
        <v>355</v>
      </c>
      <c r="C70" s="53">
        <f>IDF!R8</f>
        <v>0</v>
      </c>
    </row>
    <row r="72" spans="1:20" x14ac:dyDescent="0.35">
      <c r="D72" s="654">
        <f>IDF!R46</f>
        <v>0</v>
      </c>
      <c r="E72" s="654"/>
      <c r="F72" s="654"/>
      <c r="G72" s="654"/>
    </row>
    <row r="73" spans="1:20" ht="44.25" customHeight="1" x14ac:dyDescent="0.35">
      <c r="B73" s="27"/>
      <c r="C73" s="27"/>
      <c r="D73" s="652">
        <f>IDF!R47</f>
        <v>0</v>
      </c>
      <c r="E73" s="652"/>
      <c r="F73" s="652"/>
      <c r="G73" s="652"/>
      <c r="H73" s="37"/>
    </row>
    <row r="74" spans="1:20" x14ac:dyDescent="0.35">
      <c r="B74" s="651" t="s">
        <v>356</v>
      </c>
      <c r="C74" s="651"/>
      <c r="D74" s="651" t="s">
        <v>357</v>
      </c>
      <c r="E74" s="651"/>
      <c r="F74" s="651"/>
      <c r="G74" s="651"/>
      <c r="H74" s="471" t="s">
        <v>358</v>
      </c>
    </row>
    <row r="77" spans="1:20" x14ac:dyDescent="0.35">
      <c r="B77" s="52" t="s">
        <v>355</v>
      </c>
      <c r="C77" s="53" t="s">
        <v>271</v>
      </c>
    </row>
    <row r="78" spans="1:20" ht="21.65" customHeight="1" x14ac:dyDescent="0.35">
      <c r="D78" s="654" t="s">
        <v>359</v>
      </c>
      <c r="E78" s="654"/>
      <c r="F78" s="654"/>
      <c r="G78" s="654"/>
    </row>
    <row r="79" spans="1:20" ht="33.75" customHeight="1" x14ac:dyDescent="0.35">
      <c r="B79" s="27"/>
      <c r="C79" s="27"/>
      <c r="D79" s="652" t="s">
        <v>360</v>
      </c>
      <c r="E79" s="652"/>
      <c r="F79" s="652"/>
      <c r="G79" s="652"/>
      <c r="H79" s="37"/>
    </row>
    <row r="80" spans="1:20" x14ac:dyDescent="0.35">
      <c r="B80" s="651" t="s">
        <v>356</v>
      </c>
      <c r="C80" s="651"/>
      <c r="D80" s="651" t="s">
        <v>357</v>
      </c>
      <c r="E80" s="651"/>
      <c r="F80" s="651"/>
      <c r="G80" s="651"/>
      <c r="H80" s="471" t="s">
        <v>358</v>
      </c>
    </row>
  </sheetData>
  <sheetProtection selectLockedCells="1" selectUnlockedCells="1"/>
  <mergeCells count="102">
    <mergeCell ref="D11:H11"/>
    <mergeCell ref="B56:H56"/>
    <mergeCell ref="B6:C6"/>
    <mergeCell ref="D6:H6"/>
    <mergeCell ref="B8:C8"/>
    <mergeCell ref="D8:H8"/>
    <mergeCell ref="D12:H12"/>
    <mergeCell ref="D13:H13"/>
    <mergeCell ref="D14:H14"/>
    <mergeCell ref="D15:H15"/>
    <mergeCell ref="D17:H17"/>
    <mergeCell ref="D18:H18"/>
    <mergeCell ref="D19:H19"/>
    <mergeCell ref="D21:H21"/>
    <mergeCell ref="D22:H22"/>
    <mergeCell ref="B23:C23"/>
    <mergeCell ref="B12:C12"/>
    <mergeCell ref="B13:C13"/>
    <mergeCell ref="B14:C14"/>
    <mergeCell ref="B15:C15"/>
    <mergeCell ref="B16:C16"/>
    <mergeCell ref="D16:H16"/>
    <mergeCell ref="B17:C17"/>
    <mergeCell ref="B18:C18"/>
    <mergeCell ref="B19:C19"/>
    <mergeCell ref="B10:C10"/>
    <mergeCell ref="B41:C41"/>
    <mergeCell ref="B42:C42"/>
    <mergeCell ref="D42:H42"/>
    <mergeCell ref="B36:C36"/>
    <mergeCell ref="D36:H36"/>
    <mergeCell ref="B37:C37"/>
    <mergeCell ref="D37:H37"/>
    <mergeCell ref="B38:C38"/>
    <mergeCell ref="D38:H38"/>
    <mergeCell ref="B29:C29"/>
    <mergeCell ref="B30:C30"/>
    <mergeCell ref="D30:H30"/>
    <mergeCell ref="B31:C31"/>
    <mergeCell ref="B24:C24"/>
    <mergeCell ref="D24:H24"/>
    <mergeCell ref="D20:H20"/>
    <mergeCell ref="B21:C21"/>
    <mergeCell ref="B22:C22"/>
    <mergeCell ref="B20:C20"/>
    <mergeCell ref="D23:H23"/>
    <mergeCell ref="B39:C39"/>
    <mergeCell ref="D39:H39"/>
    <mergeCell ref="B11:C11"/>
    <mergeCell ref="B49:C49"/>
    <mergeCell ref="B27:C27"/>
    <mergeCell ref="D27:H27"/>
    <mergeCell ref="D25:H25"/>
    <mergeCell ref="B46:C48"/>
    <mergeCell ref="D49:H49"/>
    <mergeCell ref="E45:H45"/>
    <mergeCell ref="B32:C32"/>
    <mergeCell ref="B33:C33"/>
    <mergeCell ref="B34:C34"/>
    <mergeCell ref="B35:C35"/>
    <mergeCell ref="B26:C26"/>
    <mergeCell ref="D26:H26"/>
    <mergeCell ref="D31:H31"/>
    <mergeCell ref="B25:C25"/>
    <mergeCell ref="B44:C45"/>
    <mergeCell ref="B43:C43"/>
    <mergeCell ref="D43:H43"/>
    <mergeCell ref="E44:H44"/>
    <mergeCell ref="D32:H32"/>
    <mergeCell ref="D33:H33"/>
    <mergeCell ref="D34:H34"/>
    <mergeCell ref="D35:H35"/>
    <mergeCell ref="D80:G80"/>
    <mergeCell ref="D79:G79"/>
    <mergeCell ref="B69:H69"/>
    <mergeCell ref="B74:C74"/>
    <mergeCell ref="D73:G73"/>
    <mergeCell ref="D72:G72"/>
    <mergeCell ref="D74:G74"/>
    <mergeCell ref="B80:C80"/>
    <mergeCell ref="D78:G78"/>
    <mergeCell ref="E48:H48"/>
    <mergeCell ref="C64:H64"/>
    <mergeCell ref="C65:H65"/>
    <mergeCell ref="C66:H66"/>
    <mergeCell ref="B54:C54"/>
    <mergeCell ref="D53:H53"/>
    <mergeCell ref="B57:H57"/>
    <mergeCell ref="B55:C55"/>
    <mergeCell ref="D55:H55"/>
    <mergeCell ref="C59:H59"/>
    <mergeCell ref="C60:H60"/>
    <mergeCell ref="C61:H61"/>
    <mergeCell ref="C62:H62"/>
    <mergeCell ref="C63:H63"/>
    <mergeCell ref="B50:C50"/>
    <mergeCell ref="B51:C51"/>
    <mergeCell ref="D50:H50"/>
    <mergeCell ref="B53:C53"/>
    <mergeCell ref="D51:H51"/>
    <mergeCell ref="B52:C52"/>
    <mergeCell ref="D52:H52"/>
  </mergeCells>
  <conditionalFormatting sqref="D13:H13">
    <cfRule type="cellIs" dxfId="0" priority="1" operator="equal">
      <formula>0</formula>
    </cfRule>
  </conditionalFormatting>
  <hyperlinks>
    <hyperlink ref="D39" r:id="rId1" xr:uid="{AD835B09-D543-4FDC-B8CC-EBBD0017D89A}"/>
    <hyperlink ref="D35" r:id="rId2" xr:uid="{F8B93B82-85AC-42F0-852A-06740925D9C3}"/>
  </hyperlinks>
  <pageMargins left="0.7" right="0.7" top="0.75" bottom="0.75" header="0.3" footer="0.3"/>
  <pageSetup paperSize="9" scale="82" fitToHeight="0" orientation="portrait" r:id="rId3"/>
  <ignoredErrors>
    <ignoredError sqref="C70" unlockedFormula="1"/>
  </ignoredErrors>
  <drawing r:id="rId4"/>
  <legacyDrawing r:id="rId5"/>
  <mc:AlternateContent xmlns:mc="http://schemas.openxmlformats.org/markup-compatibility/2006">
    <mc:Choice Requires="x14">
      <controls>
        <mc:AlternateContent xmlns:mc="http://schemas.openxmlformats.org/markup-compatibility/2006">
          <mc:Choice Requires="x14">
            <control shapeId="33800" r:id="rId6" name="Check Box 8">
              <controlPr defaultSize="0" autoFill="0" autoLine="0" autoPict="0">
                <anchor moveWithCells="1">
                  <from>
                    <xdr:col>3</xdr:col>
                    <xdr:colOff>330200</xdr:colOff>
                    <xdr:row>53</xdr:row>
                    <xdr:rowOff>0</xdr:rowOff>
                  </from>
                  <to>
                    <xdr:col>4</xdr:col>
                    <xdr:colOff>63500</xdr:colOff>
                    <xdr:row>54</xdr:row>
                    <xdr:rowOff>0</xdr:rowOff>
                  </to>
                </anchor>
              </controlPr>
            </control>
          </mc:Choice>
        </mc:AlternateContent>
        <mc:AlternateContent xmlns:mc="http://schemas.openxmlformats.org/markup-compatibility/2006">
          <mc:Choice Requires="x14">
            <control shapeId="33814" r:id="rId7" name="Check Box 22">
              <controlPr defaultSize="0" autoFill="0" autoLine="0" autoPict="0">
                <anchor moveWithCells="1">
                  <from>
                    <xdr:col>3</xdr:col>
                    <xdr:colOff>101600</xdr:colOff>
                    <xdr:row>42</xdr:row>
                    <xdr:rowOff>146050</xdr:rowOff>
                  </from>
                  <to>
                    <xdr:col>3</xdr:col>
                    <xdr:colOff>330200</xdr:colOff>
                    <xdr:row>44</xdr:row>
                    <xdr:rowOff>31750</xdr:rowOff>
                  </to>
                </anchor>
              </controlPr>
            </control>
          </mc:Choice>
        </mc:AlternateContent>
        <mc:AlternateContent xmlns:mc="http://schemas.openxmlformats.org/markup-compatibility/2006">
          <mc:Choice Requires="x14">
            <control shapeId="33816" r:id="rId8" name="Check Box 24">
              <controlPr defaultSize="0" autoFill="0" autoLine="0" autoPict="0">
                <anchor moveWithCells="1">
                  <from>
                    <xdr:col>5</xdr:col>
                    <xdr:colOff>374650</xdr:colOff>
                    <xdr:row>52</xdr:row>
                    <xdr:rowOff>184150</xdr:rowOff>
                  </from>
                  <to>
                    <xdr:col>6</xdr:col>
                    <xdr:colOff>69850</xdr:colOff>
                    <xdr:row>54</xdr:row>
                    <xdr:rowOff>25400</xdr:rowOff>
                  </to>
                </anchor>
              </controlPr>
            </control>
          </mc:Choice>
        </mc:AlternateContent>
        <mc:AlternateContent xmlns:mc="http://schemas.openxmlformats.org/markup-compatibility/2006">
          <mc:Choice Requires="x14">
            <control shapeId="33864" r:id="rId9" name="Check Box 72">
              <controlPr defaultSize="0" autoFill="0" autoLine="0" autoPict="0">
                <anchor moveWithCells="1">
                  <from>
                    <xdr:col>1</xdr:col>
                    <xdr:colOff>228600</xdr:colOff>
                    <xdr:row>57</xdr:row>
                    <xdr:rowOff>165100</xdr:rowOff>
                  </from>
                  <to>
                    <xdr:col>1</xdr:col>
                    <xdr:colOff>412750</xdr:colOff>
                    <xdr:row>59</xdr:row>
                    <xdr:rowOff>12700</xdr:rowOff>
                  </to>
                </anchor>
              </controlPr>
            </control>
          </mc:Choice>
        </mc:AlternateContent>
        <mc:AlternateContent xmlns:mc="http://schemas.openxmlformats.org/markup-compatibility/2006">
          <mc:Choice Requires="x14">
            <control shapeId="33866" r:id="rId10" name="Check Box 74">
              <controlPr defaultSize="0" autoFill="0" autoLine="0" autoPict="0">
                <anchor moveWithCells="1">
                  <from>
                    <xdr:col>1</xdr:col>
                    <xdr:colOff>228600</xdr:colOff>
                    <xdr:row>58</xdr:row>
                    <xdr:rowOff>165100</xdr:rowOff>
                  </from>
                  <to>
                    <xdr:col>1</xdr:col>
                    <xdr:colOff>412750</xdr:colOff>
                    <xdr:row>60</xdr:row>
                    <xdr:rowOff>12700</xdr:rowOff>
                  </to>
                </anchor>
              </controlPr>
            </control>
          </mc:Choice>
        </mc:AlternateContent>
        <mc:AlternateContent xmlns:mc="http://schemas.openxmlformats.org/markup-compatibility/2006">
          <mc:Choice Requires="x14">
            <control shapeId="33868" r:id="rId11" name="Check Box 76">
              <controlPr defaultSize="0" autoFill="0" autoLine="0" autoPict="0">
                <anchor moveWithCells="1">
                  <from>
                    <xdr:col>1</xdr:col>
                    <xdr:colOff>228600</xdr:colOff>
                    <xdr:row>59</xdr:row>
                    <xdr:rowOff>165100</xdr:rowOff>
                  </from>
                  <to>
                    <xdr:col>1</xdr:col>
                    <xdr:colOff>406400</xdr:colOff>
                    <xdr:row>61</xdr:row>
                    <xdr:rowOff>6350</xdr:rowOff>
                  </to>
                </anchor>
              </controlPr>
            </control>
          </mc:Choice>
        </mc:AlternateContent>
        <mc:AlternateContent xmlns:mc="http://schemas.openxmlformats.org/markup-compatibility/2006">
          <mc:Choice Requires="x14">
            <control shapeId="33869" r:id="rId12" name="Check Box 77">
              <controlPr defaultSize="0" autoFill="0" autoLine="0" autoPict="0">
                <anchor moveWithCells="1">
                  <from>
                    <xdr:col>1</xdr:col>
                    <xdr:colOff>228600</xdr:colOff>
                    <xdr:row>60</xdr:row>
                    <xdr:rowOff>165100</xdr:rowOff>
                  </from>
                  <to>
                    <xdr:col>1</xdr:col>
                    <xdr:colOff>412750</xdr:colOff>
                    <xdr:row>62</xdr:row>
                    <xdr:rowOff>12700</xdr:rowOff>
                  </to>
                </anchor>
              </controlPr>
            </control>
          </mc:Choice>
        </mc:AlternateContent>
        <mc:AlternateContent xmlns:mc="http://schemas.openxmlformats.org/markup-compatibility/2006">
          <mc:Choice Requires="x14">
            <control shapeId="33870" r:id="rId13" name="Check Box 78">
              <controlPr defaultSize="0" autoFill="0" autoLine="0" autoPict="0">
                <anchor moveWithCells="1">
                  <from>
                    <xdr:col>1</xdr:col>
                    <xdr:colOff>228600</xdr:colOff>
                    <xdr:row>61</xdr:row>
                    <xdr:rowOff>165100</xdr:rowOff>
                  </from>
                  <to>
                    <xdr:col>1</xdr:col>
                    <xdr:colOff>406400</xdr:colOff>
                    <xdr:row>63</xdr:row>
                    <xdr:rowOff>6350</xdr:rowOff>
                  </to>
                </anchor>
              </controlPr>
            </control>
          </mc:Choice>
        </mc:AlternateContent>
        <mc:AlternateContent xmlns:mc="http://schemas.openxmlformats.org/markup-compatibility/2006">
          <mc:Choice Requires="x14">
            <control shapeId="33872" r:id="rId14" name="Check Box 80">
              <controlPr defaultSize="0" autoFill="0" autoLine="0" autoPict="0">
                <anchor moveWithCells="1">
                  <from>
                    <xdr:col>1</xdr:col>
                    <xdr:colOff>228600</xdr:colOff>
                    <xdr:row>62</xdr:row>
                    <xdr:rowOff>165100</xdr:rowOff>
                  </from>
                  <to>
                    <xdr:col>1</xdr:col>
                    <xdr:colOff>412750</xdr:colOff>
                    <xdr:row>64</xdr:row>
                    <xdr:rowOff>38100</xdr:rowOff>
                  </to>
                </anchor>
              </controlPr>
            </control>
          </mc:Choice>
        </mc:AlternateContent>
        <mc:AlternateContent xmlns:mc="http://schemas.openxmlformats.org/markup-compatibility/2006">
          <mc:Choice Requires="x14">
            <control shapeId="33874" r:id="rId15" name="Check Box 82">
              <controlPr defaultSize="0" autoFill="0" autoLine="0" autoPict="0">
                <anchor moveWithCells="1">
                  <from>
                    <xdr:col>1</xdr:col>
                    <xdr:colOff>228600</xdr:colOff>
                    <xdr:row>63</xdr:row>
                    <xdr:rowOff>165100</xdr:rowOff>
                  </from>
                  <to>
                    <xdr:col>1</xdr:col>
                    <xdr:colOff>406400</xdr:colOff>
                    <xdr:row>65</xdr:row>
                    <xdr:rowOff>25400</xdr:rowOff>
                  </to>
                </anchor>
              </controlPr>
            </control>
          </mc:Choice>
        </mc:AlternateContent>
        <mc:AlternateContent xmlns:mc="http://schemas.openxmlformats.org/markup-compatibility/2006">
          <mc:Choice Requires="x14">
            <control shapeId="33875" r:id="rId16" name="Check Box 83">
              <controlPr defaultSize="0" autoFill="0" autoLine="0" autoPict="0">
                <anchor moveWithCells="1">
                  <from>
                    <xdr:col>1</xdr:col>
                    <xdr:colOff>228600</xdr:colOff>
                    <xdr:row>64</xdr:row>
                    <xdr:rowOff>165100</xdr:rowOff>
                  </from>
                  <to>
                    <xdr:col>1</xdr:col>
                    <xdr:colOff>412750</xdr:colOff>
                    <xdr:row>65</xdr:row>
                    <xdr:rowOff>203200</xdr:rowOff>
                  </to>
                </anchor>
              </controlPr>
            </control>
          </mc:Choice>
        </mc:AlternateContent>
        <mc:AlternateContent xmlns:mc="http://schemas.openxmlformats.org/markup-compatibility/2006">
          <mc:Choice Requires="x14">
            <control shapeId="33876" r:id="rId17" name="Check Box 84">
              <controlPr defaultSize="0" autoFill="0" autoLine="0" autoPict="0">
                <anchor moveWithCells="1">
                  <from>
                    <xdr:col>3</xdr:col>
                    <xdr:colOff>88900</xdr:colOff>
                    <xdr:row>43</xdr:row>
                    <xdr:rowOff>114300</xdr:rowOff>
                  </from>
                  <to>
                    <xdr:col>3</xdr:col>
                    <xdr:colOff>317500</xdr:colOff>
                    <xdr:row>45</xdr:row>
                    <xdr:rowOff>31750</xdr:rowOff>
                  </to>
                </anchor>
              </controlPr>
            </control>
          </mc:Choice>
        </mc:AlternateContent>
        <mc:AlternateContent xmlns:mc="http://schemas.openxmlformats.org/markup-compatibility/2006">
          <mc:Choice Requires="x14">
            <control shapeId="33879" r:id="rId18" name="Check Box 87">
              <controlPr defaultSize="0" autoFill="0" autoLine="0" autoPict="0">
                <anchor moveWithCells="1">
                  <from>
                    <xdr:col>3</xdr:col>
                    <xdr:colOff>101600</xdr:colOff>
                    <xdr:row>44</xdr:row>
                    <xdr:rowOff>146050</xdr:rowOff>
                  </from>
                  <to>
                    <xdr:col>3</xdr:col>
                    <xdr:colOff>330200</xdr:colOff>
                    <xdr:row>46</xdr:row>
                    <xdr:rowOff>63500</xdr:rowOff>
                  </to>
                </anchor>
              </controlPr>
            </control>
          </mc:Choice>
        </mc:AlternateContent>
        <mc:AlternateContent xmlns:mc="http://schemas.openxmlformats.org/markup-compatibility/2006">
          <mc:Choice Requires="x14">
            <control shapeId="33881" r:id="rId19" name="Check Box 89">
              <controlPr defaultSize="0" autoFill="0" autoLine="0" autoPict="0">
                <anchor moveWithCells="1">
                  <from>
                    <xdr:col>3</xdr:col>
                    <xdr:colOff>101600</xdr:colOff>
                    <xdr:row>45</xdr:row>
                    <xdr:rowOff>146050</xdr:rowOff>
                  </from>
                  <to>
                    <xdr:col>3</xdr:col>
                    <xdr:colOff>330200</xdr:colOff>
                    <xdr:row>47</xdr:row>
                    <xdr:rowOff>88900</xdr:rowOff>
                  </to>
                </anchor>
              </controlPr>
            </control>
          </mc:Choice>
        </mc:AlternateContent>
        <mc:AlternateContent xmlns:mc="http://schemas.openxmlformats.org/markup-compatibility/2006">
          <mc:Choice Requires="x14">
            <control shapeId="33883" r:id="rId20" name="Check Box 91">
              <controlPr defaultSize="0" autoFill="0" autoLine="0" autoPict="0">
                <anchor moveWithCells="1">
                  <from>
                    <xdr:col>3</xdr:col>
                    <xdr:colOff>101600</xdr:colOff>
                    <xdr:row>46</xdr:row>
                    <xdr:rowOff>146050</xdr:rowOff>
                  </from>
                  <to>
                    <xdr:col>3</xdr:col>
                    <xdr:colOff>330200</xdr:colOff>
                    <xdr:row>48</xdr:row>
                    <xdr:rowOff>63500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7FDEC91104C44483D882F304B21ED3" ma:contentTypeVersion="16" ma:contentTypeDescription="Create a new document." ma:contentTypeScope="" ma:versionID="e498a9147fbae2dcad894f405388439a">
  <xsd:schema xmlns:xsd="http://www.w3.org/2001/XMLSchema" xmlns:xs="http://www.w3.org/2001/XMLSchema" xmlns:p="http://schemas.microsoft.com/office/2006/metadata/properties" xmlns:ns2="fd80cf69-9188-47fc-b6f5-8ba3b7566913" xmlns:ns3="f68fa15c-11e1-4ba8-847a-5318feba4299" targetNamespace="http://schemas.microsoft.com/office/2006/metadata/properties" ma:root="true" ma:fieldsID="f1e0bb96c83b5182441d44f38aece7be" ns2:_="" ns3:_="">
    <xsd:import namespace="fd80cf69-9188-47fc-b6f5-8ba3b7566913"/>
    <xsd:import namespace="f68fa15c-11e1-4ba8-847a-5318feba429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80cf69-9188-47fc-b6f5-8ba3b75669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bd5f298-1e24-4768-94fc-a8b9045ba2d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8fa15c-11e1-4ba8-847a-5318feba4299"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4dd90ed-09d0-4569-80ad-d7378c32b61f}" ma:internalName="TaxCatchAll" ma:showField="CatchAllData" ma:web="f68fa15c-11e1-4ba8-847a-5318feba42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68fa15c-11e1-4ba8-847a-5318feba4299" xsi:nil="true"/>
    <lcf76f155ced4ddcb4097134ff3c332f xmlns="fd80cf69-9188-47fc-b6f5-8ba3b756691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85096B7-ED2A-4A96-8AE2-18D04A83F7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80cf69-9188-47fc-b6f5-8ba3b7566913"/>
    <ds:schemaRef ds:uri="f68fa15c-11e1-4ba8-847a-5318feba42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8D27BB-C12A-490C-8E13-2F8439333E02}">
  <ds:schemaRefs>
    <ds:schemaRef ds:uri="http://schemas.microsoft.com/sharepoint/v3/contenttype/forms"/>
  </ds:schemaRefs>
</ds:datastoreItem>
</file>

<file path=customXml/itemProps3.xml><?xml version="1.0" encoding="utf-8"?>
<ds:datastoreItem xmlns:ds="http://schemas.openxmlformats.org/officeDocument/2006/customXml" ds:itemID="{0BB4A456-B7ED-4374-BB7A-91EA6E4EADCB}">
  <ds:schemaRefs>
    <ds:schemaRef ds:uri="http://schemas.microsoft.com/office/2006/metadata/properties"/>
    <ds:schemaRef ds:uri="http://schemas.microsoft.com/office/infopath/2007/PartnerControls"/>
    <ds:schemaRef ds:uri="f68fa15c-11e1-4ba8-847a-5318feba4299"/>
    <ds:schemaRef ds:uri="fd80cf69-9188-47fc-b6f5-8ba3b756691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11</vt:i4>
      </vt:variant>
    </vt:vector>
  </HeadingPairs>
  <TitlesOfParts>
    <vt:vector size="23" baseType="lpstr">
      <vt:lpstr>Proposal Cover Page</vt:lpstr>
      <vt:lpstr>IDF</vt:lpstr>
      <vt:lpstr>A. Project Overview </vt:lpstr>
      <vt:lpstr>B. SOW</vt:lpstr>
      <vt:lpstr>C. WP </vt:lpstr>
      <vt:lpstr>D. Budget</vt:lpstr>
      <vt:lpstr>E. Budget Narrative</vt:lpstr>
      <vt:lpstr>F. Reporting Schedule</vt:lpstr>
      <vt:lpstr>Grant Agreement 2025</vt:lpstr>
      <vt:lpstr>G. Standard TC</vt:lpstr>
      <vt:lpstr>H. Other TC</vt:lpstr>
      <vt:lpstr>Technical</vt:lpstr>
      <vt:lpstr>'A. Project Overview '!Print_Area</vt:lpstr>
      <vt:lpstr>'B. SOW'!Print_Area</vt:lpstr>
      <vt:lpstr>'C. WP '!Print_Area</vt:lpstr>
      <vt:lpstr>'D. Budget'!Print_Area</vt:lpstr>
      <vt:lpstr>'E. Budget Narrative'!Print_Area</vt:lpstr>
      <vt:lpstr>'F. Reporting Schedule'!Print_Area</vt:lpstr>
      <vt:lpstr>'G. Standard TC'!Print_Area</vt:lpstr>
      <vt:lpstr>'Grant Agreement 2025'!Print_Area</vt:lpstr>
      <vt:lpstr>'H. Other TC'!Print_Area</vt:lpstr>
      <vt:lpstr>IDF!Print_Area</vt:lpstr>
      <vt:lpstr>'Proposal Cover Page'!Print_Area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Shipton, Lauren</dc:creator>
  <cp:keywords/>
  <dc:description/>
  <cp:lastModifiedBy>Taranenko, Lyubov</cp:lastModifiedBy>
  <cp:revision/>
  <dcterms:created xsi:type="dcterms:W3CDTF">2018-02-13T15:58:48Z</dcterms:created>
  <dcterms:modified xsi:type="dcterms:W3CDTF">2026-06-16T11:25:39Z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0x010100E17FDEC91104C44483D882F304B21ED3</vt:lpwstr>
  </property>
  <property fmtid="{D5CDD505-2E9C-101B-9397-08002B2CF9AE}" pid="3" name="Order">
    <vt:r8>1004100</vt:r8>
  </property>
  <property fmtid="{D5CDD505-2E9C-101B-9397-08002B2CF9AE}" pid="4" name="xd_Signature">
    <vt:bool>false</vt:bool>
  </property>
  <property fmtid="{D5CDD505-2E9C-101B-9397-08002B2CF9AE}" pid="5" name="SharedWithUsers">
    <vt:lpwstr>75;#Maxwell, Chris</vt:lpwstr>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AuthorIds_UIVersion_7680">
    <vt:lpwstr>50</vt:lpwstr>
  </property>
  <property fmtid="{D5CDD505-2E9C-101B-9397-08002B2CF9AE}" pid="10" name="_ExtendedDescription">
    <vt:lpwstr/>
  </property>
  <property fmtid="{D5CDD505-2E9C-101B-9397-08002B2CF9AE}" pid="11" name="MediaServiceImageTags">
    <vt:lpwstr/>
  </property>
  <property fmtid="{D5CDD505-2E9C-101B-9397-08002B2CF9AE}" pid="12" name="TriggerFlowInfo">
    <vt:lpwstr/>
  </property>
</Properties>
</file>