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rdfglobal.sharepoint.com/sites/ukraineteam/Procurement/Tenders/2023/RFQ-22-UA-2023_Cisco HW and SW for NHSU/1_Request/"/>
    </mc:Choice>
  </mc:AlternateContent>
  <xr:revisionPtr revIDLastSave="106" documentId="8_{88A05C77-C1F9-487D-B59E-EDBF4C62A7DE}" xr6:coauthVersionLast="47" xr6:coauthVersionMax="47" xr10:uidLastSave="{2F6A382E-636B-408E-B12E-BDBF0AEBF0AF}"/>
  <bookViews>
    <workbookView xWindow="-120" yWindow="-120" windowWidth="29040" windowHeight="15060" xr2:uid="{6F8AB91C-319B-475E-97D0-7096F4B101B2}"/>
  </bookViews>
  <sheets>
    <sheet name="Sheet1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2" i="3" l="1"/>
  <c r="K15" i="3"/>
  <c r="J15" i="3"/>
  <c r="K14" i="3"/>
  <c r="J14" i="3"/>
  <c r="K31" i="3"/>
  <c r="K29" i="3"/>
  <c r="K28" i="3"/>
  <c r="K27" i="3"/>
  <c r="K16" i="3"/>
  <c r="K32" i="3" l="1"/>
</calcChain>
</file>

<file path=xl/sharedStrings.xml><?xml version="1.0" encoding="utf-8"?>
<sst xmlns="http://schemas.openxmlformats.org/spreadsheetml/2006/main" count="81" uniqueCount="68">
  <si>
    <t>Quotation / Комерційна пропозиція</t>
  </si>
  <si>
    <t xml:space="preserve">Supplier / </t>
  </si>
  <si>
    <t>Постачальник:</t>
  </si>
  <si>
    <t xml:space="preserve">USREOU or Tax ID / </t>
  </si>
  <si>
    <t>ЄДРПОУ або ІПН:</t>
  </si>
  <si>
    <t xml:space="preserve">Bid Currency / </t>
  </si>
  <si>
    <t>Валюта пропозиції:</t>
  </si>
  <si>
    <t>№</t>
  </si>
  <si>
    <t xml:space="preserve">Item / </t>
  </si>
  <si>
    <t>Article /</t>
  </si>
  <si>
    <t xml:space="preserve">Qty, pcs. / </t>
  </si>
  <si>
    <t xml:space="preserve">Time of delivery, 
calendar days  / </t>
  </si>
  <si>
    <t>Товар</t>
  </si>
  <si>
    <t>Артикул</t>
  </si>
  <si>
    <t>Кількість, шт.</t>
  </si>
  <si>
    <t>Строк поставки, 
календарних днів</t>
  </si>
  <si>
    <t xml:space="preserve">Terms of payment / </t>
  </si>
  <si>
    <t>Умови оплати:</t>
  </si>
  <si>
    <t>100% within 30 calendar days upon delivery / 100% впродовж 30 календарних днів від дати поставки Товару</t>
  </si>
  <si>
    <t>Comments / Коментарі:</t>
  </si>
  <si>
    <t>Phone / Телефон:</t>
  </si>
  <si>
    <t>Email:</t>
  </si>
  <si>
    <t>FPR3120-NGFW-K9</t>
  </si>
  <si>
    <t>CON-SNT-FPR3120N</t>
  </si>
  <si>
    <t>L-FPR3120T-T-3Y</t>
  </si>
  <si>
    <t>FPR3K-PWR-AC-400</t>
  </si>
  <si>
    <t>CAB-C13-C14-2M</t>
  </si>
  <si>
    <t>SF-F3K-TD7.1.0-K9</t>
  </si>
  <si>
    <t>FPR3K-SSD900</t>
  </si>
  <si>
    <t>FPR3K-SLIDE-RAILS</t>
  </si>
  <si>
    <t>FPR3K-FAN</t>
  </si>
  <si>
    <t>FPR3K-SSD-BLANK</t>
  </si>
  <si>
    <t>FPR3K-NM-BLANK</t>
  </si>
  <si>
    <t>SF-FMC-VMW-2-K9</t>
  </si>
  <si>
    <t>CON-ECMU-SFMMCVWK</t>
  </si>
  <si>
    <t>Cisco Secure Firewall 3120 NGFW Appliance, 1U</t>
  </si>
  <si>
    <t>Cisco Secure Firewall 3K Series 400W AC Power Supply</t>
  </si>
  <si>
    <t>Power Cord Jumper, C13-C14 Connectors, 2 Meter Length</t>
  </si>
  <si>
    <t>Cisco Secure Firewall TD 7.1.0 SW for 3100 series appliances</t>
  </si>
  <si>
    <t>Cisco Secure Firewall 3100 Slide Rail Kit</t>
  </si>
  <si>
    <t>Cisco Secure Firewall 3120 Base Lic</t>
  </si>
  <si>
    <t>Cisco Secure Firewall 3100 Series SSD Blank Slot Cover</t>
  </si>
  <si>
    <t>Cisco Secure Firewall 3100 Network Module Blank Slot Cover</t>
  </si>
  <si>
    <t>Cisco Firepower Management Center, (VMWare) for 2 devices</t>
  </si>
  <si>
    <t>SWSS UPGRADES Cisco Firepower Management Center, (VMWa</t>
  </si>
  <si>
    <t xml:space="preserve">Warranty term/validity period, months / </t>
  </si>
  <si>
    <t>Гарантійний термін/Термін дії, місяців</t>
  </si>
  <si>
    <t>Type / Тип</t>
  </si>
  <si>
    <t>Hardware / обладнання</t>
  </si>
  <si>
    <t>Software / ПЗ</t>
  </si>
  <si>
    <t>Cisco Secure Firewall 3K Series 900GB SSD</t>
  </si>
  <si>
    <t>Service support / Сервісна підтримка</t>
  </si>
  <si>
    <t>SNTC-8х5хNBD Cisco Secure Firewall 3120 NGFW Applianc</t>
  </si>
  <si>
    <t>Including / Включно з:</t>
  </si>
  <si>
    <t>Cisco Secure Firewall 3K Series Dual Fan Tray</t>
  </si>
  <si>
    <t>L-FPR3120-BSE</t>
  </si>
  <si>
    <t>Cisco Secure Firewall 3K Series 400W AC Power Supply (spare)</t>
  </si>
  <si>
    <t>Cisco Secure Firewall 3120 Threat Defense 3Y Subscription</t>
  </si>
  <si>
    <t>Article / Артикул</t>
  </si>
  <si>
    <t>Qty / К-ть</t>
  </si>
  <si>
    <t xml:space="preserve">Contact person / </t>
  </si>
  <si>
    <t>Контактна особа:</t>
  </si>
  <si>
    <t>Зареєстрований в:</t>
  </si>
  <si>
    <t>Термін дії пропозиції:</t>
  </si>
  <si>
    <t>60 calendar days / календарних днів</t>
  </si>
  <si>
    <t xml:space="preserve">Registered in / </t>
  </si>
  <si>
    <t xml:space="preserve">Bid validity period / </t>
  </si>
  <si>
    <t>RFQ-22-UA-2023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</si>
</sst>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left" vertical="center" wrapText="1"/>
      <protection locked="0"/>
    </xf>
    <xf numFmtId="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  <protection locked="0"/>
    </xf>
    <xf numFmtId="3" fontId="0" fillId="0" borderId="1" xfId="0" applyNumberForma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3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4" fontId="1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right"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4" fontId="0" fillId="0" borderId="0" xfId="0" applyNumberForma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left" vertical="center" wrapText="1"/>
      <protection locked="0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left" vertical="top" wrapText="1"/>
      <protection locked="0"/>
    </xf>
    <xf numFmtId="0" fontId="1" fillId="0" borderId="6" xfId="0" applyFont="1" applyBorder="1" applyAlignment="1" applyProtection="1">
      <alignment horizontal="left" vertical="top" wrapText="1"/>
      <protection locked="0"/>
    </xf>
    <xf numFmtId="0" fontId="1" fillId="0" borderId="7" xfId="0" applyFont="1" applyBorder="1" applyAlignment="1" applyProtection="1">
      <alignment horizontal="left" vertical="top" wrapText="1"/>
      <protection locked="0"/>
    </xf>
    <xf numFmtId="0" fontId="1" fillId="0" borderId="10" xfId="0" applyFont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horizontal="center" vertical="top" wrapText="1"/>
      <protection locked="0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9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right" vertical="center" wrapText="1"/>
      <protection locked="0"/>
    </xf>
    <xf numFmtId="0" fontId="1" fillId="0" borderId="3" xfId="0" applyFont="1" applyBorder="1" applyAlignment="1" applyProtection="1">
      <alignment horizontal="center" vertical="top"/>
      <protection locked="0"/>
    </xf>
    <xf numFmtId="0" fontId="1" fillId="0" borderId="12" xfId="0" applyFont="1" applyBorder="1" applyAlignment="1" applyProtection="1">
      <alignment horizontal="center" vertical="top"/>
      <protection locked="0"/>
    </xf>
    <xf numFmtId="0" fontId="1" fillId="0" borderId="4" xfId="0" applyFont="1" applyBorder="1" applyAlignment="1" applyProtection="1">
      <alignment horizontal="center" vertical="top"/>
      <protection locked="0"/>
    </xf>
    <xf numFmtId="4" fontId="1" fillId="0" borderId="3" xfId="0" applyNumberFormat="1" applyFont="1" applyBorder="1" applyAlignment="1">
      <alignment horizontal="center" vertical="top"/>
    </xf>
    <xf numFmtId="4" fontId="1" fillId="0" borderId="12" xfId="0" applyNumberFormat="1" applyFont="1" applyBorder="1" applyAlignment="1">
      <alignment horizontal="center" vertical="top"/>
    </xf>
    <xf numFmtId="4" fontId="1" fillId="0" borderId="4" xfId="0" applyNumberFormat="1" applyFont="1" applyBorder="1" applyAlignment="1">
      <alignment horizontal="center" vertical="top"/>
    </xf>
    <xf numFmtId="4" fontId="1" fillId="0" borderId="3" xfId="0" applyNumberFormat="1" applyFont="1" applyBorder="1" applyAlignment="1" applyProtection="1">
      <alignment horizontal="center" vertical="top"/>
      <protection locked="0"/>
    </xf>
    <xf numFmtId="4" fontId="1" fillId="0" borderId="12" xfId="0" applyNumberFormat="1" applyFont="1" applyBorder="1" applyAlignment="1" applyProtection="1">
      <alignment horizontal="center" vertical="top"/>
      <protection locked="0"/>
    </xf>
    <xf numFmtId="4" fontId="1" fillId="0" borderId="4" xfId="0" applyNumberFormat="1" applyFont="1" applyBorder="1" applyAlignment="1" applyProtection="1">
      <alignment horizontal="center" vertical="top"/>
      <protection locked="0"/>
    </xf>
    <xf numFmtId="3" fontId="1" fillId="0" borderId="3" xfId="0" applyNumberFormat="1" applyFont="1" applyBorder="1" applyAlignment="1" applyProtection="1">
      <alignment horizontal="center" vertical="top"/>
      <protection locked="0"/>
    </xf>
    <xf numFmtId="3" fontId="1" fillId="0" borderId="12" xfId="0" applyNumberFormat="1" applyFont="1" applyBorder="1" applyAlignment="1" applyProtection="1">
      <alignment horizontal="center" vertical="top"/>
      <protection locked="0"/>
    </xf>
    <xf numFmtId="3" fontId="1" fillId="0" borderId="4" xfId="0" applyNumberFormat="1" applyFont="1" applyBorder="1" applyAlignment="1" applyProtection="1">
      <alignment horizontal="center" vertical="top"/>
      <protection locked="0"/>
    </xf>
    <xf numFmtId="0" fontId="0" fillId="0" borderId="10" xfId="0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horizontal="right" vertical="center" wrapText="1"/>
    </xf>
  </cellXfs>
  <cellStyles count="1">
    <cellStyle name="Normal" xfId="0" builtinId="0"/>
  </cellStyles>
  <dxfs count="9">
    <dxf>
      <border>
        <bottom style="thin">
          <color auto="1"/>
        </bottom>
        <vertical/>
        <horizontal/>
      </border>
    </dxf>
    <dxf>
      <fill>
        <patternFill>
          <bgColor rgb="FFFFFFCC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CA040-F63F-4A14-82E4-3CDDDB7EBB75}">
  <sheetPr>
    <pageSetUpPr fitToPage="1"/>
  </sheetPr>
  <dimension ref="A1:L54"/>
  <sheetViews>
    <sheetView tabSelected="1" zoomScale="85" zoomScaleNormal="85" workbookViewId="0">
      <selection activeCell="C11" sqref="C11:E11"/>
    </sheetView>
  </sheetViews>
  <sheetFormatPr defaultRowHeight="15" x14ac:dyDescent="0.25"/>
  <cols>
    <col min="1" max="1" width="7.5703125" style="12" customWidth="1"/>
    <col min="2" max="2" width="18.85546875" style="12" customWidth="1"/>
    <col min="3" max="3" width="7.140625" style="12" customWidth="1"/>
    <col min="4" max="4" width="18.85546875" style="12" customWidth="1"/>
    <col min="5" max="5" width="56.5703125" style="14" customWidth="1"/>
    <col min="6" max="6" width="18.42578125" style="14" bestFit="1" customWidth="1"/>
    <col min="7" max="7" width="9.5703125" style="14" bestFit="1" customWidth="1"/>
    <col min="8" max="8" width="25.7109375" style="14" customWidth="1"/>
    <col min="9" max="11" width="20.7109375" style="14" customWidth="1"/>
    <col min="12" max="12" width="24.7109375" style="14" customWidth="1"/>
    <col min="13" max="16384" width="9.140625" style="14"/>
  </cols>
  <sheetData>
    <row r="1" spans="1:12" ht="18.75" x14ac:dyDescent="0.3">
      <c r="A1" s="20" t="s">
        <v>67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18.75" x14ac:dyDescent="0.3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4" spans="1:12" x14ac:dyDescent="0.25">
      <c r="A4" s="15" t="s">
        <v>1</v>
      </c>
      <c r="B4" s="15"/>
      <c r="C4" s="15"/>
      <c r="D4" s="15"/>
    </row>
    <row r="5" spans="1:12" x14ac:dyDescent="0.25">
      <c r="A5" s="15" t="s">
        <v>2</v>
      </c>
      <c r="B5" s="15"/>
      <c r="C5" s="52"/>
      <c r="D5" s="52"/>
      <c r="E5" s="52"/>
    </row>
    <row r="6" spans="1:12" x14ac:dyDescent="0.25">
      <c r="A6" s="15"/>
      <c r="B6" s="15"/>
      <c r="C6" s="14"/>
      <c r="D6" s="15"/>
    </row>
    <row r="7" spans="1:12" x14ac:dyDescent="0.25">
      <c r="A7" s="15" t="s">
        <v>65</v>
      </c>
      <c r="B7" s="15"/>
      <c r="C7" s="14"/>
      <c r="D7" s="15"/>
      <c r="H7" s="69" t="s">
        <v>3</v>
      </c>
    </row>
    <row r="8" spans="1:12" x14ac:dyDescent="0.25">
      <c r="A8" s="15" t="s">
        <v>62</v>
      </c>
      <c r="B8" s="15"/>
      <c r="C8" s="51"/>
      <c r="D8" s="51"/>
      <c r="E8" s="51"/>
      <c r="H8" s="70" t="s">
        <v>4</v>
      </c>
      <c r="I8" s="68"/>
    </row>
    <row r="9" spans="1:12" x14ac:dyDescent="0.25">
      <c r="A9" s="15"/>
      <c r="B9" s="15"/>
      <c r="C9" s="14"/>
      <c r="D9" s="15"/>
    </row>
    <row r="10" spans="1:12" x14ac:dyDescent="0.25">
      <c r="A10" s="15" t="s">
        <v>5</v>
      </c>
      <c r="B10" s="15"/>
      <c r="C10" s="14"/>
      <c r="D10" s="15"/>
    </row>
    <row r="11" spans="1:12" x14ac:dyDescent="0.25">
      <c r="A11" s="15" t="s">
        <v>6</v>
      </c>
      <c r="B11" s="15"/>
      <c r="C11" s="53"/>
      <c r="D11" s="53"/>
      <c r="E11" s="53"/>
    </row>
    <row r="12" spans="1:12" ht="15.75" customHeight="1" x14ac:dyDescent="0.25"/>
    <row r="14" spans="1:12" s="17" customFormat="1" ht="30" x14ac:dyDescent="0.25">
      <c r="A14" s="21" t="s">
        <v>7</v>
      </c>
      <c r="B14" s="21" t="s">
        <v>47</v>
      </c>
      <c r="C14" s="23" t="s">
        <v>8</v>
      </c>
      <c r="D14" s="24"/>
      <c r="E14" s="25"/>
      <c r="F14" s="23" t="s">
        <v>9</v>
      </c>
      <c r="G14" s="25"/>
      <c r="H14" s="1" t="s">
        <v>45</v>
      </c>
      <c r="I14" s="1" t="s">
        <v>10</v>
      </c>
      <c r="J14" s="1" t="str">
        <f>IF($C$11="UAH","Unit Price,
UAH excl. VAT", "Unit Price,
USD excl. VAT")</f>
        <v>Unit Price,
USD excl. VAT</v>
      </c>
      <c r="K14" s="1" t="str">
        <f>IF($C$11="UAH","Total Amount,
UAH excl. VAT", "Total Amount,
USD excl. VAT")</f>
        <v>Total Amount,
USD excl. VAT</v>
      </c>
      <c r="L14" s="1" t="s">
        <v>11</v>
      </c>
    </row>
    <row r="15" spans="1:12" s="17" customFormat="1" ht="45" x14ac:dyDescent="0.25">
      <c r="A15" s="22"/>
      <c r="B15" s="22"/>
      <c r="C15" s="26" t="s">
        <v>12</v>
      </c>
      <c r="D15" s="27"/>
      <c r="E15" s="28"/>
      <c r="F15" s="23" t="s">
        <v>13</v>
      </c>
      <c r="G15" s="25"/>
      <c r="H15" s="1" t="s">
        <v>46</v>
      </c>
      <c r="I15" s="1" t="s">
        <v>14</v>
      </c>
      <c r="J15" s="1" t="str">
        <f>IF($C$11="UAH","Ціна за од., 
грн. без ПДВ","Ціна за од., 
доларів США без ПДВ")</f>
        <v>Ціна за од., 
доларів США без ПДВ</v>
      </c>
      <c r="K15" s="1" t="str">
        <f>IF($C$11="UAH","Вартість, 
грн. без ПДВ","Вартість, 
доларів США без ПДВ")</f>
        <v>Вартість, 
доларів США без ПДВ</v>
      </c>
      <c r="L15" s="2" t="s">
        <v>15</v>
      </c>
    </row>
    <row r="16" spans="1:12" ht="30" customHeight="1" x14ac:dyDescent="0.25">
      <c r="A16" s="29">
        <v>1</v>
      </c>
      <c r="B16" s="48" t="s">
        <v>48</v>
      </c>
      <c r="C16" s="40" t="s">
        <v>35</v>
      </c>
      <c r="D16" s="41"/>
      <c r="E16" s="42"/>
      <c r="F16" s="43" t="s">
        <v>22</v>
      </c>
      <c r="G16" s="44"/>
      <c r="H16" s="55">
        <v>36</v>
      </c>
      <c r="I16" s="64">
        <v>2</v>
      </c>
      <c r="J16" s="61"/>
      <c r="K16" s="58">
        <f>IF(J16&gt;0,I16*J16,0)</f>
        <v>0</v>
      </c>
      <c r="L16" s="55"/>
    </row>
    <row r="17" spans="1:12" x14ac:dyDescent="0.25">
      <c r="A17" s="30"/>
      <c r="B17" s="49"/>
      <c r="C17" s="45" t="s">
        <v>53</v>
      </c>
      <c r="D17" s="46"/>
      <c r="E17" s="47"/>
      <c r="F17" s="7" t="s">
        <v>58</v>
      </c>
      <c r="G17" s="7" t="s">
        <v>59</v>
      </c>
      <c r="H17" s="56"/>
      <c r="I17" s="65"/>
      <c r="J17" s="62"/>
      <c r="K17" s="59"/>
      <c r="L17" s="56"/>
    </row>
    <row r="18" spans="1:12" ht="30" x14ac:dyDescent="0.25">
      <c r="A18" s="30"/>
      <c r="B18" s="49"/>
      <c r="C18" s="7">
        <v>1.1000000000000001</v>
      </c>
      <c r="D18" s="5" t="s">
        <v>48</v>
      </c>
      <c r="E18" s="8" t="s">
        <v>36</v>
      </c>
      <c r="F18" s="5" t="s">
        <v>25</v>
      </c>
      <c r="G18" s="6">
        <v>1</v>
      </c>
      <c r="H18" s="56"/>
      <c r="I18" s="65"/>
      <c r="J18" s="62"/>
      <c r="K18" s="59"/>
      <c r="L18" s="56"/>
    </row>
    <row r="19" spans="1:12" ht="30" customHeight="1" x14ac:dyDescent="0.25">
      <c r="A19" s="30"/>
      <c r="B19" s="49"/>
      <c r="C19" s="7">
        <v>1.2</v>
      </c>
      <c r="D19" s="5" t="s">
        <v>48</v>
      </c>
      <c r="E19" s="3" t="s">
        <v>37</v>
      </c>
      <c r="F19" s="5" t="s">
        <v>26</v>
      </c>
      <c r="G19" s="6">
        <v>2</v>
      </c>
      <c r="H19" s="56"/>
      <c r="I19" s="65"/>
      <c r="J19" s="62"/>
      <c r="K19" s="59"/>
      <c r="L19" s="56"/>
    </row>
    <row r="20" spans="1:12" ht="30" x14ac:dyDescent="0.25">
      <c r="A20" s="30"/>
      <c r="B20" s="49"/>
      <c r="C20" s="7">
        <v>1.3</v>
      </c>
      <c r="D20" s="5" t="s">
        <v>48</v>
      </c>
      <c r="E20" s="3" t="s">
        <v>50</v>
      </c>
      <c r="F20" s="5" t="s">
        <v>28</v>
      </c>
      <c r="G20" s="6">
        <v>1</v>
      </c>
      <c r="H20" s="56"/>
      <c r="I20" s="65"/>
      <c r="J20" s="62"/>
      <c r="K20" s="59"/>
      <c r="L20" s="56"/>
    </row>
    <row r="21" spans="1:12" ht="30" x14ac:dyDescent="0.25">
      <c r="A21" s="30"/>
      <c r="B21" s="49"/>
      <c r="C21" s="7">
        <v>1.4</v>
      </c>
      <c r="D21" s="5" t="s">
        <v>48</v>
      </c>
      <c r="E21" s="8" t="s">
        <v>39</v>
      </c>
      <c r="F21" s="5" t="s">
        <v>29</v>
      </c>
      <c r="G21" s="6">
        <v>1</v>
      </c>
      <c r="H21" s="56"/>
      <c r="I21" s="65"/>
      <c r="J21" s="62"/>
      <c r="K21" s="59"/>
      <c r="L21" s="56"/>
    </row>
    <row r="22" spans="1:12" ht="30" x14ac:dyDescent="0.25">
      <c r="A22" s="30"/>
      <c r="B22" s="49"/>
      <c r="C22" s="7">
        <v>1.5</v>
      </c>
      <c r="D22" s="5" t="s">
        <v>48</v>
      </c>
      <c r="E22" s="8" t="s">
        <v>54</v>
      </c>
      <c r="F22" s="5" t="s">
        <v>30</v>
      </c>
      <c r="G22" s="6">
        <v>2</v>
      </c>
      <c r="H22" s="56"/>
      <c r="I22" s="65"/>
      <c r="J22" s="62"/>
      <c r="K22" s="59"/>
      <c r="L22" s="56"/>
    </row>
    <row r="23" spans="1:12" ht="30" x14ac:dyDescent="0.25">
      <c r="A23" s="30"/>
      <c r="B23" s="49"/>
      <c r="C23" s="7">
        <v>1.6</v>
      </c>
      <c r="D23" s="5" t="s">
        <v>48</v>
      </c>
      <c r="E23" s="3" t="s">
        <v>41</v>
      </c>
      <c r="F23" s="5" t="s">
        <v>31</v>
      </c>
      <c r="G23" s="6">
        <v>1</v>
      </c>
      <c r="H23" s="56"/>
      <c r="I23" s="65"/>
      <c r="J23" s="62"/>
      <c r="K23" s="59"/>
      <c r="L23" s="56"/>
    </row>
    <row r="24" spans="1:12" ht="30" customHeight="1" x14ac:dyDescent="0.25">
      <c r="A24" s="30"/>
      <c r="B24" s="49"/>
      <c r="C24" s="7">
        <v>1.7</v>
      </c>
      <c r="D24" s="5" t="s">
        <v>48</v>
      </c>
      <c r="E24" s="3" t="s">
        <v>42</v>
      </c>
      <c r="F24" s="5" t="s">
        <v>32</v>
      </c>
      <c r="G24" s="6">
        <v>1</v>
      </c>
      <c r="H24" s="56"/>
      <c r="I24" s="65"/>
      <c r="J24" s="62"/>
      <c r="K24" s="59"/>
      <c r="L24" s="56"/>
    </row>
    <row r="25" spans="1:12" ht="30" customHeight="1" x14ac:dyDescent="0.25">
      <c r="A25" s="30"/>
      <c r="B25" s="49"/>
      <c r="C25" s="7">
        <v>1.8</v>
      </c>
      <c r="D25" s="5" t="s">
        <v>49</v>
      </c>
      <c r="E25" s="3" t="s">
        <v>38</v>
      </c>
      <c r="F25" s="5" t="s">
        <v>27</v>
      </c>
      <c r="G25" s="6">
        <v>1</v>
      </c>
      <c r="H25" s="56"/>
      <c r="I25" s="65"/>
      <c r="J25" s="62"/>
      <c r="K25" s="59"/>
      <c r="L25" s="56"/>
    </row>
    <row r="26" spans="1:12" ht="30" customHeight="1" x14ac:dyDescent="0.25">
      <c r="A26" s="31"/>
      <c r="B26" s="50"/>
      <c r="C26" s="7">
        <v>1.9</v>
      </c>
      <c r="D26" s="5" t="s">
        <v>49</v>
      </c>
      <c r="E26" s="3" t="s">
        <v>40</v>
      </c>
      <c r="F26" s="9" t="s">
        <v>55</v>
      </c>
      <c r="G26" s="6">
        <v>1</v>
      </c>
      <c r="H26" s="57"/>
      <c r="I26" s="66"/>
      <c r="J26" s="63"/>
      <c r="K26" s="60"/>
      <c r="L26" s="57"/>
    </row>
    <row r="27" spans="1:12" ht="30" x14ac:dyDescent="0.25">
      <c r="A27" s="11">
        <v>2</v>
      </c>
      <c r="B27" s="18" t="s">
        <v>48</v>
      </c>
      <c r="C27" s="32" t="s">
        <v>56</v>
      </c>
      <c r="D27" s="33"/>
      <c r="E27" s="34"/>
      <c r="F27" s="35" t="s">
        <v>25</v>
      </c>
      <c r="G27" s="36"/>
      <c r="H27" s="11">
        <v>36</v>
      </c>
      <c r="I27" s="10">
        <v>2</v>
      </c>
      <c r="J27" s="13"/>
      <c r="K27" s="4">
        <f t="shared" ref="K27:K31" si="0">IF(J27&gt;0,I27*J27,0)</f>
        <v>0</v>
      </c>
      <c r="L27" s="11"/>
    </row>
    <row r="28" spans="1:12" ht="30" customHeight="1" x14ac:dyDescent="0.25">
      <c r="A28" s="11">
        <v>3</v>
      </c>
      <c r="B28" s="18" t="s">
        <v>49</v>
      </c>
      <c r="C28" s="37" t="s">
        <v>57</v>
      </c>
      <c r="D28" s="38"/>
      <c r="E28" s="39"/>
      <c r="F28" s="35" t="s">
        <v>24</v>
      </c>
      <c r="G28" s="36"/>
      <c r="H28" s="11">
        <v>36</v>
      </c>
      <c r="I28" s="10">
        <v>2</v>
      </c>
      <c r="J28" s="13"/>
      <c r="K28" s="4">
        <f t="shared" si="0"/>
        <v>0</v>
      </c>
      <c r="L28" s="11"/>
    </row>
    <row r="29" spans="1:12" ht="30" customHeight="1" x14ac:dyDescent="0.25">
      <c r="A29" s="11">
        <v>4</v>
      </c>
      <c r="B29" s="18" t="s">
        <v>49</v>
      </c>
      <c r="C29" s="37" t="s">
        <v>43</v>
      </c>
      <c r="D29" s="38"/>
      <c r="E29" s="39"/>
      <c r="F29" s="35" t="s">
        <v>33</v>
      </c>
      <c r="G29" s="36"/>
      <c r="H29" s="11"/>
      <c r="I29" s="10">
        <v>1</v>
      </c>
      <c r="J29" s="13"/>
      <c r="K29" s="4">
        <f t="shared" si="0"/>
        <v>0</v>
      </c>
      <c r="L29" s="11"/>
    </row>
    <row r="30" spans="1:12" ht="30" customHeight="1" x14ac:dyDescent="0.25">
      <c r="A30" s="11">
        <v>5</v>
      </c>
      <c r="B30" s="18" t="s">
        <v>49</v>
      </c>
      <c r="C30" s="37" t="s">
        <v>44</v>
      </c>
      <c r="D30" s="38"/>
      <c r="E30" s="39"/>
      <c r="F30" s="35" t="s">
        <v>34</v>
      </c>
      <c r="G30" s="36"/>
      <c r="H30" s="11">
        <v>12</v>
      </c>
      <c r="I30" s="10">
        <v>1</v>
      </c>
      <c r="J30" s="13"/>
      <c r="K30" s="4"/>
      <c r="L30" s="11"/>
    </row>
    <row r="31" spans="1:12" ht="30" customHeight="1" x14ac:dyDescent="0.25">
      <c r="A31" s="11">
        <v>6</v>
      </c>
      <c r="B31" s="18" t="s">
        <v>51</v>
      </c>
      <c r="C31" s="37" t="s">
        <v>52</v>
      </c>
      <c r="D31" s="38"/>
      <c r="E31" s="39"/>
      <c r="F31" s="35" t="s">
        <v>23</v>
      </c>
      <c r="G31" s="36"/>
      <c r="H31" s="10">
        <v>36</v>
      </c>
      <c r="I31" s="10">
        <v>2</v>
      </c>
      <c r="J31" s="13"/>
      <c r="K31" s="4">
        <f t="shared" si="0"/>
        <v>0</v>
      </c>
      <c r="L31" s="11"/>
    </row>
    <row r="32" spans="1:12" ht="30" customHeight="1" x14ac:dyDescent="0.25">
      <c r="A32" s="54" t="str">
        <f>IF($C$11="UAH","Total amount, UAH excl. VAT / Загальна вартість, грн. без ПДВ:","Total amount, USD excl. VAT / Загальна вартість, доларів США без ПДВ:")</f>
        <v>Total amount, USD excl. VAT / Загальна вартість, доларів США без ПДВ:</v>
      </c>
      <c r="B32" s="54"/>
      <c r="C32" s="54"/>
      <c r="D32" s="54"/>
      <c r="E32" s="54"/>
      <c r="F32" s="54"/>
      <c r="G32" s="54"/>
      <c r="H32" s="54"/>
      <c r="I32" s="54"/>
      <c r="J32" s="54"/>
      <c r="K32" s="4">
        <f>SUM(K16:K31)</f>
        <v>0</v>
      </c>
    </row>
    <row r="33" spans="1:12" x14ac:dyDescent="0.2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9"/>
    </row>
    <row r="35" spans="1:12" x14ac:dyDescent="0.25">
      <c r="A35" s="12" t="s">
        <v>66</v>
      </c>
    </row>
    <row r="36" spans="1:12" x14ac:dyDescent="0.25">
      <c r="A36" s="12" t="s">
        <v>63</v>
      </c>
      <c r="C36" s="51" t="s">
        <v>64</v>
      </c>
      <c r="D36" s="51"/>
      <c r="E36" s="51"/>
      <c r="F36" s="51"/>
      <c r="G36" s="51"/>
      <c r="H36" s="51"/>
      <c r="I36" s="51"/>
      <c r="J36" s="51"/>
      <c r="K36" s="51"/>
      <c r="L36" s="51"/>
    </row>
    <row r="37" spans="1:12" x14ac:dyDescent="0.25">
      <c r="A37" s="14"/>
    </row>
    <row r="38" spans="1:12" x14ac:dyDescent="0.25">
      <c r="A38" s="14" t="s">
        <v>16</v>
      </c>
      <c r="C38" s="14"/>
      <c r="D38" s="14"/>
    </row>
    <row r="39" spans="1:12" x14ac:dyDescent="0.25">
      <c r="A39" s="14" t="s">
        <v>17</v>
      </c>
      <c r="C39" s="51" t="s">
        <v>18</v>
      </c>
      <c r="D39" s="51"/>
      <c r="E39" s="51"/>
      <c r="F39" s="51"/>
      <c r="G39" s="51"/>
      <c r="H39" s="51"/>
      <c r="I39" s="51"/>
      <c r="J39" s="51"/>
      <c r="K39" s="51"/>
      <c r="L39" s="51"/>
    </row>
    <row r="40" spans="1:12" x14ac:dyDescent="0.25">
      <c r="A40" s="14"/>
      <c r="C40" s="14"/>
      <c r="D40" s="14"/>
    </row>
    <row r="41" spans="1:12" x14ac:dyDescent="0.25">
      <c r="A41" s="14" t="s">
        <v>19</v>
      </c>
      <c r="C41" s="51"/>
      <c r="D41" s="51"/>
      <c r="E41" s="51"/>
      <c r="F41" s="51"/>
      <c r="G41" s="51"/>
      <c r="H41" s="51"/>
      <c r="I41" s="51"/>
      <c r="J41" s="51"/>
      <c r="K41" s="51"/>
      <c r="L41" s="51"/>
    </row>
    <row r="42" spans="1:12" x14ac:dyDescent="0.25">
      <c r="A42" s="14"/>
      <c r="C42" s="67"/>
      <c r="D42" s="67"/>
      <c r="E42" s="67"/>
      <c r="F42" s="67"/>
      <c r="G42" s="67"/>
      <c r="H42" s="67"/>
      <c r="I42" s="67"/>
      <c r="J42" s="67"/>
      <c r="K42" s="67"/>
      <c r="L42" s="67"/>
    </row>
    <row r="43" spans="1:12" x14ac:dyDescent="0.25">
      <c r="A43" s="14"/>
      <c r="C43" s="67"/>
      <c r="D43" s="67"/>
      <c r="E43" s="67"/>
      <c r="F43" s="67"/>
      <c r="G43" s="67"/>
      <c r="H43" s="67"/>
      <c r="I43" s="67"/>
      <c r="J43" s="67"/>
      <c r="K43" s="67"/>
      <c r="L43" s="67"/>
    </row>
    <row r="44" spans="1:12" x14ac:dyDescent="0.25">
      <c r="A44" s="14"/>
      <c r="C44" s="14"/>
      <c r="D44" s="14"/>
    </row>
    <row r="45" spans="1:12" x14ac:dyDescent="0.25">
      <c r="A45" s="14" t="s">
        <v>60</v>
      </c>
      <c r="D45" s="14"/>
    </row>
    <row r="46" spans="1:12" x14ac:dyDescent="0.25">
      <c r="A46" s="14" t="s">
        <v>61</v>
      </c>
      <c r="C46" s="51"/>
      <c r="D46" s="51"/>
      <c r="E46" s="51"/>
    </row>
    <row r="47" spans="1:12" x14ac:dyDescent="0.25">
      <c r="B47" s="14"/>
      <c r="C47" s="14"/>
      <c r="D47" s="14"/>
    </row>
    <row r="48" spans="1:12" x14ac:dyDescent="0.25">
      <c r="A48" s="14" t="s">
        <v>20</v>
      </c>
      <c r="C48" s="51"/>
      <c r="D48" s="51"/>
      <c r="E48" s="51"/>
    </row>
    <row r="49" spans="1:5" x14ac:dyDescent="0.25">
      <c r="A49" s="14"/>
      <c r="C49" s="14"/>
      <c r="D49" s="14"/>
    </row>
    <row r="50" spans="1:5" x14ac:dyDescent="0.25">
      <c r="A50" s="14" t="s">
        <v>21</v>
      </c>
      <c r="C50" s="51"/>
      <c r="D50" s="51"/>
      <c r="E50" s="51"/>
    </row>
    <row r="51" spans="1:5" x14ac:dyDescent="0.25">
      <c r="B51" s="14"/>
      <c r="C51" s="14"/>
      <c r="D51" s="14"/>
    </row>
    <row r="52" spans="1:5" x14ac:dyDescent="0.25">
      <c r="B52" s="14"/>
      <c r="C52" s="14"/>
      <c r="D52" s="14"/>
    </row>
    <row r="53" spans="1:5" x14ac:dyDescent="0.25">
      <c r="B53" s="14"/>
      <c r="C53" s="14"/>
      <c r="D53" s="14"/>
    </row>
    <row r="54" spans="1:5" x14ac:dyDescent="0.25">
      <c r="B54" s="14"/>
      <c r="C54" s="14"/>
      <c r="D54" s="14"/>
    </row>
  </sheetData>
  <sheetProtection algorithmName="SHA-512" hashValue="qe9TYQofG1nwIWe6ZqEhv9LsUjRj4ISH/Le4IIu82mzUAiSnQHLQkErUXfd11PTHeBrCGXgIuI+WtoXRhXi/+w==" saltValue="6O4VwV6IeXwqaM6dE6BaLQ==" spinCount="100000" sheet="1" insertColumns="0" insertRows="0" insertHyperlinks="0"/>
  <mergeCells count="40">
    <mergeCell ref="L16:L26"/>
    <mergeCell ref="K16:K26"/>
    <mergeCell ref="J16:J26"/>
    <mergeCell ref="C46:E46"/>
    <mergeCell ref="C48:E48"/>
    <mergeCell ref="H16:H26"/>
    <mergeCell ref="I16:I26"/>
    <mergeCell ref="C36:L36"/>
    <mergeCell ref="C39:L39"/>
    <mergeCell ref="C41:L41"/>
    <mergeCell ref="C42:L42"/>
    <mergeCell ref="C43:L43"/>
    <mergeCell ref="C50:E50"/>
    <mergeCell ref="F30:G30"/>
    <mergeCell ref="C8:E8"/>
    <mergeCell ref="C5:E5"/>
    <mergeCell ref="C11:E11"/>
    <mergeCell ref="C29:E29"/>
    <mergeCell ref="F29:G29"/>
    <mergeCell ref="C31:E31"/>
    <mergeCell ref="F31:G31"/>
    <mergeCell ref="C30:E30"/>
    <mergeCell ref="A32:J32"/>
    <mergeCell ref="A16:A26"/>
    <mergeCell ref="C27:E27"/>
    <mergeCell ref="F27:G27"/>
    <mergeCell ref="C28:E28"/>
    <mergeCell ref="F28:G28"/>
    <mergeCell ref="C16:E16"/>
    <mergeCell ref="F16:G16"/>
    <mergeCell ref="C17:E17"/>
    <mergeCell ref="B16:B26"/>
    <mergeCell ref="A1:L1"/>
    <mergeCell ref="A2:L2"/>
    <mergeCell ref="A14:A15"/>
    <mergeCell ref="B14:B15"/>
    <mergeCell ref="C14:E14"/>
    <mergeCell ref="F14:G14"/>
    <mergeCell ref="C15:E15"/>
    <mergeCell ref="F15:G15"/>
  </mergeCells>
  <conditionalFormatting sqref="A16:B16 H16 J16 L16 H27:H30 A27:A31 J27:J31 L27:L31 C39 C46 C48 C50">
    <cfRule type="containsBlanks" dxfId="8" priority="13">
      <formula>LEN(TRIM(A16))=0</formula>
    </cfRule>
  </conditionalFormatting>
  <conditionalFormatting sqref="B27:C31 F27:F31">
    <cfRule type="expression" dxfId="7" priority="4">
      <formula>B27=0</formula>
    </cfRule>
  </conditionalFormatting>
  <conditionalFormatting sqref="C5 C11">
    <cfRule type="expression" dxfId="6" priority="10">
      <formula>C5=0</formula>
    </cfRule>
  </conditionalFormatting>
  <conditionalFormatting sqref="C8">
    <cfRule type="expression" dxfId="5" priority="9">
      <formula>C8=0</formula>
    </cfRule>
  </conditionalFormatting>
  <conditionalFormatting sqref="C36">
    <cfRule type="containsBlanks" dxfId="4" priority="3">
      <formula>LEN(TRIM(C36))=0</formula>
    </cfRule>
  </conditionalFormatting>
  <conditionalFormatting sqref="F16 C16:C17 F17:G17 D18:F26">
    <cfRule type="expression" dxfId="3" priority="6">
      <formula>C16=0</formula>
    </cfRule>
  </conditionalFormatting>
  <conditionalFormatting sqref="H7:I8">
    <cfRule type="expression" dxfId="2" priority="12">
      <formula>OR($C$8="outside Ukaine/за кордоном",$C$8=0)</formula>
    </cfRule>
  </conditionalFormatting>
  <conditionalFormatting sqref="I8">
    <cfRule type="expression" dxfId="1" priority="2">
      <formula>AND($C$8="in Ukraine/в Україні",$I$8=0)</formula>
    </cfRule>
    <cfRule type="expression" dxfId="0" priority="1">
      <formula>$C$8="in Ukraine/в Україні"</formula>
    </cfRule>
  </conditionalFormatting>
  <dataValidations count="2">
    <dataValidation type="list" allowBlank="1" showInputMessage="1" showErrorMessage="1" sqref="C8" xr:uid="{7CE0F760-FF31-4DFB-B7FB-902A58151DAD}">
      <formula1>"in Ukraine/в Україні, outside Ukaine/за кордоном"</formula1>
    </dataValidation>
    <dataValidation type="list" allowBlank="1" showInputMessage="1" showErrorMessage="1" sqref="C11:E11" xr:uid="{E65A22CA-F862-4129-8869-28BAF73FAE0C}">
      <formula1>"USD, UAH"</formula1>
    </dataValidation>
  </dataValidations>
  <printOptions horizontalCentered="1" verticalCentered="1"/>
  <pageMargins left="0.7" right="0.7" top="0.75" bottom="0.75" header="0.3" footer="0.3"/>
  <pageSetup paperSize="9" scale="4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6befc23-1fe1-44b2-a733-4c8c0aa65b45" xsi:nil="true"/>
    <lcf76f155ced4ddcb4097134ff3c332f xmlns="179c98ad-03b3-43e3-8ab4-62d7950481c7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07293101D28248819F872C25747D98" ma:contentTypeVersion="16" ma:contentTypeDescription="Create a new document." ma:contentTypeScope="" ma:versionID="f0dcf9cb043ba0fa0cd8242577f2b878">
  <xsd:schema xmlns:xsd="http://www.w3.org/2001/XMLSchema" xmlns:xs="http://www.w3.org/2001/XMLSchema" xmlns:p="http://schemas.microsoft.com/office/2006/metadata/properties" xmlns:ns2="179c98ad-03b3-43e3-8ab4-62d7950481c7" xmlns:ns3="26befc23-1fe1-44b2-a733-4c8c0aa65b45" targetNamespace="http://schemas.microsoft.com/office/2006/metadata/properties" ma:root="true" ma:fieldsID="3a9ec10ca705fffb08abf426df156f24" ns2:_="" ns3:_="">
    <xsd:import namespace="179c98ad-03b3-43e3-8ab4-62d7950481c7"/>
    <xsd:import namespace="26befc23-1fe1-44b2-a733-4c8c0aa65b4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9c98ad-03b3-43e3-8ab4-62d7950481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1bd5f298-1e24-4768-94fc-a8b9045ba2d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befc23-1fe1-44b2-a733-4c8c0aa65b45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ab0278af-7bfa-4f20-82c7-0cd37bd778f2}" ma:internalName="TaxCatchAll" ma:showField="CatchAllData" ma:web="26befc23-1fe1-44b2-a733-4c8c0aa65b4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954E009-6D2F-4D4D-8BFE-36E94334E30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4CE9340-64F9-49EF-9B7A-3E93B054CA2F}">
  <ds:schemaRefs>
    <ds:schemaRef ds:uri="http://schemas.microsoft.com/office/2006/metadata/properties"/>
    <ds:schemaRef ds:uri="http://schemas.microsoft.com/office/infopath/2007/PartnerControls"/>
    <ds:schemaRef ds:uri="26befc23-1fe1-44b2-a733-4c8c0aa65b45"/>
    <ds:schemaRef ds:uri="179c98ad-03b3-43e3-8ab4-62d7950481c7"/>
  </ds:schemaRefs>
</ds:datastoreItem>
</file>

<file path=customXml/itemProps3.xml><?xml version="1.0" encoding="utf-8"?>
<ds:datastoreItem xmlns:ds="http://schemas.openxmlformats.org/officeDocument/2006/customXml" ds:itemID="{3797FE22-A0AC-44D8-919C-181F00C030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9c98ad-03b3-43e3-8ab4-62d7950481c7"/>
    <ds:schemaRef ds:uri="26befc23-1fe1-44b2-a733-4c8c0aa65b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Koshel, Maksym</dc:creator>
  <cp:keywords/>
  <dc:description/>
  <cp:lastModifiedBy>Koshel, Maksym</cp:lastModifiedBy>
  <cp:revision/>
  <cp:lastPrinted>2023-10-22T14:00:01Z</cp:lastPrinted>
  <dcterms:created xsi:type="dcterms:W3CDTF">2023-05-18T08:54:02Z</dcterms:created>
  <dcterms:modified xsi:type="dcterms:W3CDTF">2023-10-25T13:35:30Z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0x010100D707293101D28248819F872C25747D98</vt:lpwstr>
  </property>
  <property fmtid="{D5CDD505-2E9C-101B-9397-08002B2CF9AE}" pid="3" name="_dlc_DocIdItemGuid">
    <vt:lpwstr>e91c104f-4a41-4620-9c81-2ec308465432</vt:lpwstr>
  </property>
  <property fmtid="{D5CDD505-2E9C-101B-9397-08002B2CF9AE}" pid="4" name="MediaServiceImageTags">
    <vt:lpwstr/>
  </property>
</Properties>
</file>