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66925"/>
  <mc:AlternateContent xmlns:mc="http://schemas.openxmlformats.org/markup-compatibility/2006">
    <mc:Choice Requires="x15">
      <x15ac:absPath xmlns:x15ac="http://schemas.microsoft.com/office/spreadsheetml/2010/11/ac" url="https://crdfglobal.sharepoint.com/sites/exbsidiq/Shared Documents/1. Active Agreements/SAQMIP22CA0137 - Small Grants/Project Management/Grant Comp Docs/"/>
    </mc:Choice>
  </mc:AlternateContent>
  <xr:revisionPtr revIDLastSave="0" documentId="8_{B81399FE-F6B4-446B-B9A4-D64B60341B8F}" xr6:coauthVersionLast="47" xr6:coauthVersionMax="47" xr10:uidLastSave="{00000000-0000-0000-0000-000000000000}"/>
  <bookViews>
    <workbookView xWindow="-110" yWindow="-110" windowWidth="19420" windowHeight="10420" firstSheet="1" activeTab="3" xr2:uid="{00000000-000D-0000-FFFF-FFFF00000000}"/>
  </bookViews>
  <sheets>
    <sheet name="Summary (CRDF)" sheetId="10" state="hidden" r:id="rId1"/>
    <sheet name="Lists" sheetId="3" r:id="rId2"/>
    <sheet name="Primary" sheetId="22" r:id="rId3"/>
    <sheet name="Costshares" sheetId="24" r:id="rId4"/>
    <sheet name="Budget Narrative" sheetId="12" r:id="rId5"/>
  </sheets>
  <definedNames>
    <definedName name="_xlnm.Print_Area" localSheetId="4">'Budget Narrative'!$B$2:$K$48</definedName>
    <definedName name="_xlnm.Print_Area" localSheetId="3">Costshares!$C$2:$M$264</definedName>
    <definedName name="_xlnm.Print_Area" localSheetId="2">Primary!$B$4:$K$203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8" i="22" l="1"/>
  <c r="J59" i="22"/>
  <c r="J60" i="22"/>
  <c r="J61" i="22"/>
  <c r="J62" i="22"/>
  <c r="J63" i="22"/>
  <c r="J57" i="22"/>
  <c r="J64" i="22"/>
  <c r="J65" i="22"/>
  <c r="J66"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22" i="22"/>
  <c r="J21" i="22"/>
  <c r="J20" i="22"/>
  <c r="E18" i="22"/>
  <c r="K179" i="24"/>
  <c r="I172" i="22"/>
  <c r="J228" i="24"/>
  <c r="J225" i="24"/>
  <c r="J224" i="24"/>
  <c r="J226" i="24"/>
  <c r="E206" i="24"/>
  <c r="L200" i="24"/>
  <c r="J199" i="24"/>
  <c r="I199" i="24"/>
  <c r="H199" i="24"/>
  <c r="F199" i="24"/>
  <c r="E199" i="24"/>
  <c r="J198" i="24"/>
  <c r="I198" i="24"/>
  <c r="H198" i="24"/>
  <c r="F198" i="24"/>
  <c r="E198" i="24"/>
  <c r="L195" i="24"/>
  <c r="J194" i="24"/>
  <c r="I194" i="24"/>
  <c r="H194" i="24"/>
  <c r="G194" i="24"/>
  <c r="E194" i="24"/>
  <c r="J193" i="24"/>
  <c r="I193" i="24"/>
  <c r="H193" i="24"/>
  <c r="G193" i="24"/>
  <c r="E193" i="24"/>
  <c r="J192" i="24"/>
  <c r="I192" i="24"/>
  <c r="H192" i="24"/>
  <c r="G192" i="24"/>
  <c r="E192" i="24"/>
  <c r="J191" i="24"/>
  <c r="I191" i="24"/>
  <c r="H191" i="24"/>
  <c r="G191" i="24"/>
  <c r="E191" i="24"/>
  <c r="J190" i="24"/>
  <c r="I190" i="24"/>
  <c r="H190" i="24"/>
  <c r="G190" i="24"/>
  <c r="E190" i="24"/>
  <c r="J189" i="24"/>
  <c r="I189" i="24"/>
  <c r="H189" i="24"/>
  <c r="G189" i="24"/>
  <c r="E189" i="24"/>
  <c r="J188" i="24"/>
  <c r="I188" i="24"/>
  <c r="H188" i="24"/>
  <c r="G188" i="24"/>
  <c r="E188" i="24"/>
  <c r="J187" i="24"/>
  <c r="I187" i="24"/>
  <c r="H187" i="24"/>
  <c r="G187" i="24"/>
  <c r="E187" i="24"/>
  <c r="J186" i="24"/>
  <c r="I186" i="24"/>
  <c r="H186" i="24"/>
  <c r="G186" i="24"/>
  <c r="E186" i="24"/>
  <c r="H185" i="24"/>
  <c r="L182" i="24"/>
  <c r="J181" i="24"/>
  <c r="I181" i="24"/>
  <c r="H181" i="24"/>
  <c r="G181" i="24"/>
  <c r="F181" i="24"/>
  <c r="E181" i="24"/>
  <c r="J180" i="24"/>
  <c r="I180" i="24"/>
  <c r="H180" i="24"/>
  <c r="G180" i="24"/>
  <c r="F180" i="24"/>
  <c r="E180" i="24"/>
  <c r="J179" i="24"/>
  <c r="I179" i="24"/>
  <c r="H179" i="24"/>
  <c r="G179" i="24"/>
  <c r="F179" i="24"/>
  <c r="E179" i="24"/>
  <c r="L176" i="24"/>
  <c r="L212" i="24"/>
  <c r="J175" i="24"/>
  <c r="I175" i="24"/>
  <c r="H175" i="24"/>
  <c r="G175" i="24"/>
  <c r="F175" i="24"/>
  <c r="E175" i="24"/>
  <c r="J174" i="24"/>
  <c r="I174" i="24"/>
  <c r="H174" i="24"/>
  <c r="G174" i="24"/>
  <c r="F174" i="24"/>
  <c r="E174" i="24"/>
  <c r="J173" i="24"/>
  <c r="I173" i="24"/>
  <c r="H173" i="24"/>
  <c r="G173" i="24"/>
  <c r="F173" i="24"/>
  <c r="E173" i="24"/>
  <c r="J172" i="24"/>
  <c r="I172" i="24"/>
  <c r="H172" i="24"/>
  <c r="G172" i="24"/>
  <c r="F172" i="24"/>
  <c r="E172" i="24"/>
  <c r="J171" i="24"/>
  <c r="I171" i="24"/>
  <c r="H171" i="24"/>
  <c r="G171" i="24"/>
  <c r="F171" i="24"/>
  <c r="E171" i="24"/>
  <c r="J170" i="24"/>
  <c r="I170" i="24"/>
  <c r="H170" i="24"/>
  <c r="G170" i="24"/>
  <c r="L164" i="24"/>
  <c r="J163" i="24"/>
  <c r="I163" i="24"/>
  <c r="H163" i="24"/>
  <c r="F163" i="24"/>
  <c r="E163" i="24"/>
  <c r="J162" i="24"/>
  <c r="I162" i="24"/>
  <c r="H162" i="24"/>
  <c r="F162" i="24"/>
  <c r="E162" i="24"/>
  <c r="J158" i="24"/>
  <c r="I158" i="24"/>
  <c r="H158" i="24"/>
  <c r="G158" i="24"/>
  <c r="E158" i="24"/>
  <c r="J157" i="24"/>
  <c r="I157" i="24"/>
  <c r="H157" i="24"/>
  <c r="G157" i="24"/>
  <c r="E157" i="24"/>
  <c r="J156" i="24"/>
  <c r="I156" i="24"/>
  <c r="H156" i="24"/>
  <c r="G156" i="24"/>
  <c r="E156" i="24"/>
  <c r="J155" i="24"/>
  <c r="I155" i="24"/>
  <c r="H155" i="24"/>
  <c r="G155" i="24"/>
  <c r="E155" i="24"/>
  <c r="J154" i="24"/>
  <c r="I154" i="24"/>
  <c r="H154" i="24"/>
  <c r="G154" i="24"/>
  <c r="E154" i="24"/>
  <c r="J153" i="24"/>
  <c r="I153" i="24"/>
  <c r="H153" i="24"/>
  <c r="G153" i="24"/>
  <c r="E153" i="24"/>
  <c r="J152" i="24"/>
  <c r="I152" i="24"/>
  <c r="H152" i="24"/>
  <c r="G152" i="24"/>
  <c r="E152" i="24"/>
  <c r="J151" i="24"/>
  <c r="I151" i="24"/>
  <c r="H151" i="24"/>
  <c r="J150" i="24"/>
  <c r="I150" i="24"/>
  <c r="H150" i="24"/>
  <c r="G150" i="24"/>
  <c r="E150" i="24"/>
  <c r="J149" i="24"/>
  <c r="I149" i="24"/>
  <c r="H149" i="24"/>
  <c r="G149" i="24"/>
  <c r="E149" i="24"/>
  <c r="K148" i="24"/>
  <c r="J148" i="24"/>
  <c r="I148" i="24"/>
  <c r="H148" i="24"/>
  <c r="G148" i="24"/>
  <c r="L146" i="24"/>
  <c r="L140" i="24"/>
  <c r="L211" i="24"/>
  <c r="J145" i="24"/>
  <c r="I145" i="24"/>
  <c r="H145" i="24"/>
  <c r="G145" i="24"/>
  <c r="F145" i="24"/>
  <c r="E145" i="24"/>
  <c r="J144" i="24"/>
  <c r="I144" i="24"/>
  <c r="H144" i="24"/>
  <c r="G144" i="24"/>
  <c r="F144" i="24"/>
  <c r="E144" i="24"/>
  <c r="J143" i="24"/>
  <c r="I143" i="24"/>
  <c r="H143" i="24"/>
  <c r="G143" i="24"/>
  <c r="F143" i="24"/>
  <c r="E143" i="24"/>
  <c r="J139" i="24"/>
  <c r="I139" i="24"/>
  <c r="H139" i="24"/>
  <c r="G139" i="24"/>
  <c r="F139" i="24"/>
  <c r="J138" i="24"/>
  <c r="I138" i="24"/>
  <c r="H138" i="24"/>
  <c r="G138" i="24"/>
  <c r="F138" i="24"/>
  <c r="J137" i="24"/>
  <c r="I137" i="24"/>
  <c r="H137" i="24"/>
  <c r="G137" i="24"/>
  <c r="F137" i="24"/>
  <c r="J136" i="24"/>
  <c r="I136" i="24"/>
  <c r="H136" i="24"/>
  <c r="G136" i="24"/>
  <c r="F136" i="24"/>
  <c r="J135" i="24"/>
  <c r="I135" i="24"/>
  <c r="H135" i="24"/>
  <c r="G135" i="24"/>
  <c r="F135" i="24"/>
  <c r="J134" i="24"/>
  <c r="I134" i="24"/>
  <c r="H134" i="24"/>
  <c r="L126" i="24"/>
  <c r="L217" i="24"/>
  <c r="I125" i="24"/>
  <c r="H125" i="24"/>
  <c r="G125" i="24"/>
  <c r="E125" i="24"/>
  <c r="I124" i="24"/>
  <c r="H124" i="24"/>
  <c r="G124" i="24"/>
  <c r="E124" i="24"/>
  <c r="I123" i="24"/>
  <c r="H123" i="24"/>
  <c r="G123" i="24"/>
  <c r="E123" i="24"/>
  <c r="I122" i="24"/>
  <c r="H122" i="24"/>
  <c r="G122" i="24"/>
  <c r="E122" i="24"/>
  <c r="I121" i="24"/>
  <c r="H121" i="24"/>
  <c r="G121" i="24"/>
  <c r="E121" i="24"/>
  <c r="I120" i="24"/>
  <c r="H120" i="24"/>
  <c r="G120" i="24"/>
  <c r="E120" i="24"/>
  <c r="I119" i="24"/>
  <c r="H119" i="24"/>
  <c r="G119" i="24"/>
  <c r="E119" i="24"/>
  <c r="I118" i="24"/>
  <c r="H118" i="24"/>
  <c r="G118" i="24"/>
  <c r="E118" i="24"/>
  <c r="I117" i="24"/>
  <c r="H117" i="24"/>
  <c r="G117" i="24"/>
  <c r="E117" i="24"/>
  <c r="I116" i="24"/>
  <c r="H116" i="24"/>
  <c r="G116" i="24"/>
  <c r="E116" i="24"/>
  <c r="G115" i="24"/>
  <c r="L109" i="24"/>
  <c r="L216" i="24"/>
  <c r="I108" i="24"/>
  <c r="H108" i="24"/>
  <c r="G108" i="24"/>
  <c r="E108" i="24"/>
  <c r="I107" i="24"/>
  <c r="H107" i="24"/>
  <c r="G107" i="24"/>
  <c r="E107" i="24"/>
  <c r="I106" i="24"/>
  <c r="H106" i="24"/>
  <c r="G106" i="24"/>
  <c r="E106" i="24"/>
  <c r="I105" i="24"/>
  <c r="H105" i="24"/>
  <c r="G105" i="24"/>
  <c r="E105" i="24"/>
  <c r="I104" i="24"/>
  <c r="H104" i="24"/>
  <c r="G104" i="24"/>
  <c r="E104" i="24"/>
  <c r="I103" i="24"/>
  <c r="H103" i="24"/>
  <c r="I99" i="24"/>
  <c r="H99" i="24"/>
  <c r="I100" i="24"/>
  <c r="H100" i="24"/>
  <c r="I101" i="24"/>
  <c r="H101" i="24"/>
  <c r="I102" i="24"/>
  <c r="H102" i="24"/>
  <c r="G103" i="24"/>
  <c r="E103" i="24"/>
  <c r="G102" i="24"/>
  <c r="E102" i="24"/>
  <c r="G101" i="24"/>
  <c r="E101" i="24"/>
  <c r="G100" i="24"/>
  <c r="E100" i="24"/>
  <c r="G99" i="24"/>
  <c r="E99" i="24"/>
  <c r="L92" i="24"/>
  <c r="L215" i="24"/>
  <c r="I91" i="24"/>
  <c r="H91" i="24"/>
  <c r="J91" i="24" s="1"/>
  <c r="G91" i="24"/>
  <c r="E91" i="24"/>
  <c r="I90" i="24"/>
  <c r="H90" i="24"/>
  <c r="G90" i="24"/>
  <c r="E90" i="24"/>
  <c r="I89" i="24"/>
  <c r="H89" i="24"/>
  <c r="G89" i="24"/>
  <c r="E89" i="24"/>
  <c r="I88" i="24"/>
  <c r="H88" i="24"/>
  <c r="G88" i="24"/>
  <c r="E88" i="24"/>
  <c r="I87" i="24"/>
  <c r="H87" i="24"/>
  <c r="J87" i="24"/>
  <c r="G87" i="24"/>
  <c r="E87" i="24"/>
  <c r="I86" i="24"/>
  <c r="H86" i="24"/>
  <c r="G86" i="24"/>
  <c r="E86" i="24"/>
  <c r="I85" i="24"/>
  <c r="H85" i="24"/>
  <c r="G85" i="24"/>
  <c r="E85" i="24"/>
  <c r="I84" i="24"/>
  <c r="H84" i="24"/>
  <c r="G84" i="24"/>
  <c r="E84" i="24"/>
  <c r="I83" i="24"/>
  <c r="H83" i="24"/>
  <c r="G83" i="24"/>
  <c r="E83" i="24"/>
  <c r="I82" i="24"/>
  <c r="H82" i="24"/>
  <c r="G82" i="24"/>
  <c r="E82" i="24"/>
  <c r="L75" i="24"/>
  <c r="L214" i="24"/>
  <c r="I74" i="24"/>
  <c r="H74" i="24"/>
  <c r="G74" i="24"/>
  <c r="E74" i="24"/>
  <c r="I73" i="24"/>
  <c r="H73" i="24"/>
  <c r="J73" i="24"/>
  <c r="G73" i="24"/>
  <c r="E73" i="24"/>
  <c r="I72" i="24"/>
  <c r="H72" i="24"/>
  <c r="G72" i="24"/>
  <c r="E72" i="24"/>
  <c r="I71" i="24"/>
  <c r="H71" i="24"/>
  <c r="G71" i="24"/>
  <c r="E71" i="24"/>
  <c r="I70" i="24"/>
  <c r="H70" i="24"/>
  <c r="G70" i="24"/>
  <c r="E70" i="24"/>
  <c r="I69" i="24"/>
  <c r="H69" i="24"/>
  <c r="G69" i="24"/>
  <c r="E69" i="24"/>
  <c r="I68" i="24"/>
  <c r="H68" i="24"/>
  <c r="J68" i="24"/>
  <c r="G68" i="24"/>
  <c r="E68" i="24"/>
  <c r="I67" i="24"/>
  <c r="H67" i="24"/>
  <c r="G67" i="24"/>
  <c r="E67" i="24"/>
  <c r="I66" i="24"/>
  <c r="H66" i="24"/>
  <c r="I60" i="24"/>
  <c r="H60" i="24"/>
  <c r="I61" i="24"/>
  <c r="H61" i="24"/>
  <c r="J61" i="24" s="1"/>
  <c r="I62" i="24"/>
  <c r="H62" i="24"/>
  <c r="I63" i="24"/>
  <c r="H63" i="24"/>
  <c r="I64" i="24"/>
  <c r="H64" i="24"/>
  <c r="I65" i="24"/>
  <c r="H65" i="24"/>
  <c r="G66" i="24"/>
  <c r="E66" i="24"/>
  <c r="G65" i="24"/>
  <c r="E65" i="24"/>
  <c r="G64" i="24"/>
  <c r="E64" i="24"/>
  <c r="G63" i="24"/>
  <c r="E63" i="24"/>
  <c r="G62" i="24"/>
  <c r="E62" i="24"/>
  <c r="G61" i="24"/>
  <c r="E61" i="24"/>
  <c r="G60" i="24"/>
  <c r="E60" i="24"/>
  <c r="L53" i="24"/>
  <c r="L213" i="24"/>
  <c r="L20" i="24"/>
  <c r="L209" i="24"/>
  <c r="L34" i="24"/>
  <c r="L210" i="24"/>
  <c r="L224" i="24"/>
  <c r="I52" i="24"/>
  <c r="H52" i="24"/>
  <c r="G52" i="24"/>
  <c r="E52" i="24"/>
  <c r="I51" i="24"/>
  <c r="H51" i="24"/>
  <c r="G51" i="24"/>
  <c r="E51" i="24"/>
  <c r="I50" i="24"/>
  <c r="H50" i="24"/>
  <c r="G50" i="24"/>
  <c r="E50" i="24"/>
  <c r="I49" i="24"/>
  <c r="H49" i="24"/>
  <c r="G49" i="24"/>
  <c r="E49" i="24"/>
  <c r="I48" i="24"/>
  <c r="H48" i="24"/>
  <c r="G48" i="24"/>
  <c r="E48" i="24"/>
  <c r="I47" i="24"/>
  <c r="H47" i="24"/>
  <c r="J47" i="24" s="1"/>
  <c r="G47" i="24"/>
  <c r="E47" i="24"/>
  <c r="I46" i="24"/>
  <c r="H46" i="24"/>
  <c r="J46" i="24"/>
  <c r="G46" i="24"/>
  <c r="E46" i="24"/>
  <c r="I45" i="24"/>
  <c r="H45" i="24"/>
  <c r="G45" i="24"/>
  <c r="E45" i="24"/>
  <c r="I44" i="24"/>
  <c r="H44" i="24"/>
  <c r="G44" i="24"/>
  <c r="E44" i="24"/>
  <c r="I43" i="24"/>
  <c r="H43" i="24"/>
  <c r="G43" i="24"/>
  <c r="E43" i="24"/>
  <c r="J33" i="24"/>
  <c r="I33" i="24"/>
  <c r="H33" i="24"/>
  <c r="G33" i="24"/>
  <c r="F33" i="24"/>
  <c r="E33" i="24"/>
  <c r="J32" i="24"/>
  <c r="I32" i="24"/>
  <c r="H32" i="24"/>
  <c r="G32" i="24"/>
  <c r="F32" i="24"/>
  <c r="E32" i="24"/>
  <c r="J31" i="24"/>
  <c r="I31" i="24"/>
  <c r="H31" i="24"/>
  <c r="G31" i="24"/>
  <c r="F31" i="24"/>
  <c r="E31" i="24"/>
  <c r="J30" i="24"/>
  <c r="I30" i="24"/>
  <c r="H30" i="24"/>
  <c r="G30" i="24"/>
  <c r="F30" i="24"/>
  <c r="E30" i="24"/>
  <c r="J29" i="24"/>
  <c r="I29" i="24"/>
  <c r="H29" i="24"/>
  <c r="G29" i="24"/>
  <c r="F29" i="24"/>
  <c r="E29" i="24"/>
  <c r="J28" i="24"/>
  <c r="I28" i="24"/>
  <c r="H28" i="24"/>
  <c r="G28" i="24"/>
  <c r="F28" i="24"/>
  <c r="E28" i="24"/>
  <c r="J27" i="24"/>
  <c r="I27" i="24"/>
  <c r="H27" i="24"/>
  <c r="G27" i="24"/>
  <c r="F27" i="24"/>
  <c r="E27" i="24"/>
  <c r="J26" i="24"/>
  <c r="J19" i="24"/>
  <c r="I19" i="24"/>
  <c r="H19" i="24"/>
  <c r="G19" i="24"/>
  <c r="F19" i="24"/>
  <c r="E19" i="24"/>
  <c r="J18" i="24"/>
  <c r="I18" i="24"/>
  <c r="H18" i="24"/>
  <c r="G18" i="24"/>
  <c r="F18" i="24"/>
  <c r="E18" i="24"/>
  <c r="J17" i="24"/>
  <c r="I17" i="24"/>
  <c r="H17" i="24"/>
  <c r="G17" i="24"/>
  <c r="F17" i="24"/>
  <c r="E17" i="24"/>
  <c r="J16" i="24"/>
  <c r="I16" i="24"/>
  <c r="H16" i="24"/>
  <c r="G16" i="24"/>
  <c r="F16" i="24"/>
  <c r="E16" i="24"/>
  <c r="J15" i="24"/>
  <c r="I15" i="24"/>
  <c r="H15" i="24"/>
  <c r="G15" i="24"/>
  <c r="F15" i="24"/>
  <c r="E15" i="24"/>
  <c r="J14" i="24"/>
  <c r="I14" i="24"/>
  <c r="H14" i="24"/>
  <c r="G14" i="24"/>
  <c r="F14" i="24"/>
  <c r="E14" i="24"/>
  <c r="J13" i="24"/>
  <c r="I13" i="24"/>
  <c r="H13" i="24"/>
  <c r="G13" i="24"/>
  <c r="F13" i="24"/>
  <c r="E13" i="24"/>
  <c r="J12" i="24"/>
  <c r="I12" i="24"/>
  <c r="H12" i="24"/>
  <c r="G12" i="24"/>
  <c r="F12" i="24"/>
  <c r="E12" i="24"/>
  <c r="J11" i="24"/>
  <c r="I11" i="24"/>
  <c r="H11" i="24"/>
  <c r="G11" i="24"/>
  <c r="F11" i="24"/>
  <c r="E11" i="24"/>
  <c r="J10" i="24"/>
  <c r="I10" i="24"/>
  <c r="H10" i="24"/>
  <c r="G10" i="24"/>
  <c r="F10" i="24"/>
  <c r="E10" i="24"/>
  <c r="I173" i="22"/>
  <c r="I174" i="22"/>
  <c r="I175" i="22"/>
  <c r="I176" i="22"/>
  <c r="I177" i="22"/>
  <c r="I178" i="22"/>
  <c r="I171" i="22"/>
  <c r="I170" i="22"/>
  <c r="I169" i="22"/>
  <c r="I155" i="22"/>
  <c r="I156" i="22"/>
  <c r="I157" i="22"/>
  <c r="I152" i="22"/>
  <c r="I153" i="22"/>
  <c r="I154" i="22"/>
  <c r="I158" i="22"/>
  <c r="I159" i="22"/>
  <c r="I160" i="22"/>
  <c r="I161" i="22"/>
  <c r="I139" i="22"/>
  <c r="I140" i="22"/>
  <c r="I135" i="22"/>
  <c r="I136" i="22"/>
  <c r="I137" i="22"/>
  <c r="I138" i="22"/>
  <c r="I141" i="22"/>
  <c r="I142" i="22"/>
  <c r="I143" i="22"/>
  <c r="I144" i="22"/>
  <c r="I126" i="22"/>
  <c r="I105" i="22"/>
  <c r="I106" i="22"/>
  <c r="I107" i="22"/>
  <c r="I101" i="22"/>
  <c r="I102" i="22"/>
  <c r="I103" i="22"/>
  <c r="I104" i="22"/>
  <c r="I108" i="22"/>
  <c r="I109" i="22"/>
  <c r="I110" i="22"/>
  <c r="I111" i="22"/>
  <c r="I112" i="22"/>
  <c r="I113" i="22"/>
  <c r="I114" i="22"/>
  <c r="I115" i="22"/>
  <c r="I116" i="22"/>
  <c r="I117" i="22"/>
  <c r="I118" i="22"/>
  <c r="I119" i="22"/>
  <c r="I120" i="22"/>
  <c r="I121" i="22"/>
  <c r="I122" i="22"/>
  <c r="I123" i="22"/>
  <c r="I124" i="22"/>
  <c r="I125" i="22"/>
  <c r="I127" i="22"/>
  <c r="I86" i="22"/>
  <c r="I87" i="22"/>
  <c r="I88" i="22"/>
  <c r="I89" i="22"/>
  <c r="I90" i="22"/>
  <c r="I84" i="22"/>
  <c r="I85" i="22"/>
  <c r="I91" i="22"/>
  <c r="I92" i="22"/>
  <c r="I93" i="22"/>
  <c r="K263" i="24"/>
  <c r="K10" i="24"/>
  <c r="K14" i="24"/>
  <c r="K18" i="24"/>
  <c r="K27" i="24"/>
  <c r="K31" i="24"/>
  <c r="K13" i="24"/>
  <c r="K17" i="24"/>
  <c r="K30" i="24"/>
  <c r="K12" i="24"/>
  <c r="K16" i="24"/>
  <c r="K29" i="24"/>
  <c r="K33" i="24"/>
  <c r="K11" i="24"/>
  <c r="K15" i="24"/>
  <c r="K19" i="24"/>
  <c r="K28" i="24"/>
  <c r="K32" i="24"/>
  <c r="K143" i="24"/>
  <c r="K146" i="24" s="1"/>
  <c r="L263" i="24"/>
  <c r="K269" i="24"/>
  <c r="K181" i="24"/>
  <c r="K199" i="24"/>
  <c r="K194" i="24"/>
  <c r="K192" i="24"/>
  <c r="K191" i="24"/>
  <c r="K190" i="24"/>
  <c r="G185" i="24"/>
  <c r="K175" i="24"/>
  <c r="K173" i="24"/>
  <c r="K171" i="24"/>
  <c r="K172" i="24"/>
  <c r="K174" i="24"/>
  <c r="K176" i="24"/>
  <c r="K163" i="24"/>
  <c r="K162" i="24"/>
  <c r="K164" i="24" s="1"/>
  <c r="K158" i="24"/>
  <c r="K157" i="24"/>
  <c r="K156" i="24"/>
  <c r="K155" i="24"/>
  <c r="K154" i="24"/>
  <c r="K153" i="24"/>
  <c r="K152" i="24"/>
  <c r="K151" i="24"/>
  <c r="K150" i="24"/>
  <c r="K149" i="24"/>
  <c r="K159" i="24" s="1"/>
  <c r="K145" i="24"/>
  <c r="K139" i="24"/>
  <c r="K136" i="24"/>
  <c r="K135" i="24"/>
  <c r="K140" i="24" s="1"/>
  <c r="K137" i="24"/>
  <c r="I19" i="22"/>
  <c r="H19" i="22"/>
  <c r="G19" i="22"/>
  <c r="E226" i="24"/>
  <c r="L227" i="24" s="1"/>
  <c r="L229" i="24" s="1"/>
  <c r="K267" i="24" s="1"/>
  <c r="J201" i="22" s="1"/>
  <c r="K193" i="24"/>
  <c r="K189" i="24"/>
  <c r="K187" i="24"/>
  <c r="K144" i="24"/>
  <c r="K185" i="24"/>
  <c r="K195" i="24" s="1"/>
  <c r="D9" i="10"/>
  <c r="I18" i="10"/>
  <c r="H18" i="10"/>
  <c r="J18" i="10"/>
  <c r="I17" i="10"/>
  <c r="I16" i="10"/>
  <c r="I15" i="10"/>
  <c r="I14" i="10"/>
  <c r="I13" i="10"/>
  <c r="I12" i="10"/>
  <c r="I11" i="10"/>
  <c r="I10" i="10"/>
  <c r="H10" i="10"/>
  <c r="J10" i="10"/>
  <c r="I9" i="10"/>
  <c r="F18" i="10"/>
  <c r="H17" i="10"/>
  <c r="J17" i="10"/>
  <c r="H16" i="10"/>
  <c r="H15" i="10"/>
  <c r="F15" i="10"/>
  <c r="H14" i="10"/>
  <c r="J14" i="10"/>
  <c r="H13" i="10"/>
  <c r="H12" i="10"/>
  <c r="J12" i="10"/>
  <c r="F12" i="10"/>
  <c r="H11" i="10"/>
  <c r="F11" i="10"/>
  <c r="H9" i="10"/>
  <c r="F9" i="10"/>
  <c r="G18" i="10"/>
  <c r="G17" i="10"/>
  <c r="G16" i="10"/>
  <c r="G15" i="10"/>
  <c r="G14" i="10"/>
  <c r="G13" i="10"/>
  <c r="G12" i="10"/>
  <c r="G11" i="10"/>
  <c r="G10" i="10"/>
  <c r="G9" i="10"/>
  <c r="E18" i="10"/>
  <c r="E17" i="10"/>
  <c r="E16" i="10"/>
  <c r="E15" i="10"/>
  <c r="E14" i="10"/>
  <c r="E13" i="10"/>
  <c r="E12" i="10"/>
  <c r="E11" i="10"/>
  <c r="E10" i="10"/>
  <c r="E9" i="10"/>
  <c r="D18" i="10"/>
  <c r="D17" i="10"/>
  <c r="D16" i="10"/>
  <c r="D15" i="10"/>
  <c r="D14" i="10"/>
  <c r="D13" i="10"/>
  <c r="D12" i="10"/>
  <c r="D11" i="10"/>
  <c r="D10" i="10"/>
  <c r="J9" i="10"/>
  <c r="J19" i="10"/>
  <c r="F14" i="10"/>
  <c r="F10" i="10"/>
  <c r="J13" i="10"/>
  <c r="F13" i="10"/>
  <c r="K198" i="24"/>
  <c r="K200" i="24" s="1"/>
  <c r="J86" i="24"/>
  <c r="J15" i="10"/>
  <c r="K188" i="24"/>
  <c r="J103" i="24"/>
  <c r="K138" i="24"/>
  <c r="J50" i="24"/>
  <c r="F17" i="10"/>
  <c r="K180" i="24"/>
  <c r="K182" i="24"/>
  <c r="J11" i="10"/>
  <c r="F16" i="10"/>
  <c r="J16" i="10"/>
  <c r="K186" i="24"/>
  <c r="J211" i="24"/>
  <c r="G221" i="24"/>
  <c r="J223" i="24"/>
  <c r="J222" i="24"/>
  <c r="G220" i="24"/>
  <c r="I145" i="22" l="1"/>
  <c r="J187" i="22" s="1"/>
  <c r="J215" i="24" s="1"/>
  <c r="J43" i="24"/>
  <c r="J45" i="24"/>
  <c r="J51" i="24"/>
  <c r="J52" i="24"/>
  <c r="J65" i="24"/>
  <c r="J64" i="24"/>
  <c r="J69" i="24"/>
  <c r="J70" i="24"/>
  <c r="J72" i="24"/>
  <c r="J74" i="24"/>
  <c r="J82" i="24"/>
  <c r="J84" i="24"/>
  <c r="J88" i="24"/>
  <c r="J89" i="24"/>
  <c r="J90" i="24"/>
  <c r="J100" i="24"/>
  <c r="J99" i="24"/>
  <c r="J106" i="24"/>
  <c r="J107" i="24"/>
  <c r="J108" i="24"/>
  <c r="J118" i="24"/>
  <c r="J119" i="24"/>
  <c r="J120" i="24"/>
  <c r="J121" i="24"/>
  <c r="J122" i="24"/>
  <c r="J123" i="24"/>
  <c r="J125" i="24"/>
  <c r="G222" i="24"/>
  <c r="J221" i="24"/>
  <c r="J44" i="24"/>
  <c r="J60" i="24"/>
  <c r="J71" i="24"/>
  <c r="J83" i="24"/>
  <c r="J85" i="24"/>
  <c r="J102" i="24"/>
  <c r="J124" i="24"/>
  <c r="J63" i="24"/>
  <c r="I179" i="22"/>
  <c r="J191" i="22" s="1"/>
  <c r="J217" i="24" s="1"/>
  <c r="J48" i="24"/>
  <c r="J66" i="24"/>
  <c r="J101" i="24"/>
  <c r="J105" i="24"/>
  <c r="J117" i="24"/>
  <c r="K34" i="24"/>
  <c r="I94" i="22"/>
  <c r="J183" i="22" s="1"/>
  <c r="J62" i="24"/>
  <c r="J50" i="22"/>
  <c r="J71" i="22" s="1"/>
  <c r="J209" i="24" s="1"/>
  <c r="J67" i="22"/>
  <c r="J73" i="22" s="1"/>
  <c r="J210" i="24" s="1"/>
  <c r="I162" i="22"/>
  <c r="J189" i="22" s="1"/>
  <c r="J216" i="24" s="1"/>
  <c r="K20" i="24"/>
  <c r="I128" i="22"/>
  <c r="J185" i="22" s="1"/>
  <c r="J214" i="24" s="1"/>
  <c r="J49" i="24"/>
  <c r="J53" i="24" s="1"/>
  <c r="J67" i="24"/>
  <c r="J104" i="24"/>
  <c r="J116" i="24"/>
  <c r="J126" i="24" s="1"/>
  <c r="J92" i="24"/>
  <c r="G223" i="24"/>
  <c r="J220" i="24"/>
  <c r="E227" i="24"/>
  <c r="J193" i="22" l="1"/>
  <c r="J75" i="24"/>
  <c r="J75" i="22"/>
  <c r="J198" i="22" s="1"/>
  <c r="J213" i="24"/>
  <c r="J109" i="24"/>
  <c r="J212" i="24"/>
</calcChain>
</file>

<file path=xl/sharedStrings.xml><?xml version="1.0" encoding="utf-8"?>
<sst xmlns="http://schemas.openxmlformats.org/spreadsheetml/2006/main" count="395" uniqueCount="180">
  <si>
    <t>INTERNAL USE ONLY</t>
  </si>
  <si>
    <t>Summary Information from Grantee Budget Input</t>
  </si>
  <si>
    <t>Equipment</t>
  </si>
  <si>
    <t>Item Description</t>
  </si>
  <si>
    <t>Is the vendor identified?</t>
  </si>
  <si>
    <t>Capital Expenditure?</t>
  </si>
  <si>
    <t>Unit</t>
  </si>
  <si>
    <t>Unit $</t>
  </si>
  <si>
    <t># Units</t>
  </si>
  <si>
    <t>Total</t>
  </si>
  <si>
    <t>Subtotal - Equipment</t>
  </si>
  <si>
    <t>*</t>
  </si>
  <si>
    <t>Equipment: a single item with an acquisition cost between $1000 and $4999.99 with a free standing use life greater than one year</t>
  </si>
  <si>
    <t>**</t>
  </si>
  <si>
    <t>Capital Equipment: Any single item with an acquisition cost equal to or greater than $5000 with a stading use life greater than one year. 2CFR200.12 &amp; 2CFR200.13</t>
  </si>
  <si>
    <t>Worksheet: Travel &amp; PSC</t>
  </si>
  <si>
    <t>Travel</t>
  </si>
  <si>
    <t>Mode of Transportation Headers</t>
  </si>
  <si>
    <t>Flight</t>
  </si>
  <si>
    <t>Origin City</t>
  </si>
  <si>
    <t>Destination City</t>
  </si>
  <si>
    <t>Roundtrip Cost</t>
  </si>
  <si>
    <t># Travelers</t>
  </si>
  <si>
    <t># Trips</t>
  </si>
  <si>
    <t>Cost</t>
  </si>
  <si>
    <t>Train</t>
  </si>
  <si>
    <t>Personal Vehicle</t>
  </si>
  <si>
    <t>Mileage Rate</t>
  </si>
  <si>
    <t>Roundtrip mi</t>
  </si>
  <si>
    <t>Taxi</t>
  </si>
  <si>
    <t>Roundtrip fare</t>
  </si>
  <si>
    <t>Bus</t>
  </si>
  <si>
    <t>Other</t>
  </si>
  <si>
    <t>See budget narrative.</t>
  </si>
  <si>
    <t xml:space="preserve">   </t>
  </si>
  <si>
    <t xml:space="preserve">    </t>
  </si>
  <si>
    <t>None</t>
  </si>
  <si>
    <t>[please choose]</t>
  </si>
  <si>
    <t>Worksheet:</t>
  </si>
  <si>
    <t>Training, ESS</t>
  </si>
  <si>
    <t>Is Vendor Known?</t>
  </si>
  <si>
    <t>Yes</t>
  </si>
  <si>
    <t>No</t>
  </si>
  <si>
    <t>Labor</t>
  </si>
  <si>
    <t>Labor Tracking Method</t>
  </si>
  <si>
    <t>Hourly</t>
  </si>
  <si>
    <t>Hourly Rate</t>
  </si>
  <si>
    <t># Hours</t>
  </si>
  <si>
    <t>Level of Effort</t>
  </si>
  <si>
    <t>Base Salary</t>
  </si>
  <si>
    <t>Fringe %</t>
  </si>
  <si>
    <t>LOE %</t>
  </si>
  <si>
    <t>Worksheet</t>
  </si>
  <si>
    <t>IDC</t>
  </si>
  <si>
    <t>IDC Type</t>
  </si>
  <si>
    <t>[Please choose]</t>
  </si>
  <si>
    <t>NICRA</t>
  </si>
  <si>
    <t>NICRA Rate</t>
  </si>
  <si>
    <t>De minimus</t>
  </si>
  <si>
    <t>De minimus 10%</t>
  </si>
  <si>
    <t>Capped</t>
  </si>
  <si>
    <t>Capped IDC Rate</t>
  </si>
  <si>
    <t>Labor, Subaward</t>
  </si>
  <si>
    <t>Honoraria</t>
  </si>
  <si>
    <t xml:space="preserve">  </t>
  </si>
  <si>
    <t>Daily Rate</t>
  </si>
  <si>
    <t>Days</t>
  </si>
  <si>
    <t>Fixed Stipend</t>
  </si>
  <si>
    <t>Fixed Fee</t>
  </si>
  <si>
    <t>Units</t>
  </si>
  <si>
    <t>Travel Medical Insurance</t>
  </si>
  <si>
    <t xml:space="preserve">Worksheet: </t>
  </si>
  <si>
    <t>Training</t>
  </si>
  <si>
    <t>Recipient Type</t>
  </si>
  <si>
    <t>Non-local Trainer</t>
  </si>
  <si>
    <t>Non-local Speaker</t>
  </si>
  <si>
    <t>Non-local Admin Staff</t>
  </si>
  <si>
    <t>Non-local Participant</t>
  </si>
  <si>
    <t>M&amp;IE Deductions Breakout</t>
  </si>
  <si>
    <t>M &amp;IE Rate</t>
  </si>
  <si>
    <t>Breakfast</t>
  </si>
  <si>
    <t>Lunch</t>
  </si>
  <si>
    <t>Dinner</t>
  </si>
  <si>
    <t>Incidentals</t>
  </si>
  <si>
    <t>Proposal Title</t>
  </si>
  <si>
    <t>PI Name &amp; Institution</t>
  </si>
  <si>
    <t>Period of Performance for this Budget</t>
  </si>
  <si>
    <t>[enter number]</t>
  </si>
  <si>
    <t>Months</t>
  </si>
  <si>
    <t>Start Date</t>
  </si>
  <si>
    <t>End Date</t>
  </si>
  <si>
    <t>mm/dd/yyyy</t>
  </si>
  <si>
    <t>Project Personnel Labor Compensation</t>
  </si>
  <si>
    <t>Name</t>
  </si>
  <si>
    <t>Title</t>
  </si>
  <si>
    <t>Project Position</t>
  </si>
  <si>
    <t>Subtotal - Labor</t>
  </si>
  <si>
    <t>Project Role</t>
  </si>
  <si>
    <t>Rate</t>
  </si>
  <si>
    <t>Subtotal - Honoraria</t>
  </si>
  <si>
    <t>Total Labor Compensation</t>
  </si>
  <si>
    <t>Equipment, Supplies, Services &amp; Other</t>
  </si>
  <si>
    <t># of units</t>
  </si>
  <si>
    <t>Supplies</t>
  </si>
  <si>
    <t>Subtotal - Supplies</t>
  </si>
  <si>
    <t>Services</t>
  </si>
  <si>
    <t>Service Description</t>
  </si>
  <si>
    <t>Is the provider identified?</t>
  </si>
  <si>
    <t>Subtotal - Services</t>
  </si>
  <si>
    <t>Subscriptions</t>
  </si>
  <si>
    <t>Subscription Description</t>
  </si>
  <si>
    <t>Provider Name</t>
  </si>
  <si>
    <t>Subtotal - Subscriptions</t>
  </si>
  <si>
    <t>Other Direct Costs</t>
  </si>
  <si>
    <t>[customize header]</t>
  </si>
  <si>
    <t>Subtotal - Other Direct Costs</t>
  </si>
  <si>
    <t>Total Equipment, Supplies, Services &amp; Other</t>
  </si>
  <si>
    <t>Subtotal - Direct Costs</t>
  </si>
  <si>
    <t>Subtotal - Costshares</t>
  </si>
  <si>
    <t>•</t>
  </si>
  <si>
    <t>Additional Sections</t>
  </si>
  <si>
    <t>Click the buttons to visit additional sections of the grant budget, if applicable:</t>
  </si>
  <si>
    <t>ITEMIZATION OF COSTSHARES</t>
  </si>
  <si>
    <r>
      <rPr>
        <b/>
        <u/>
        <sz val="10"/>
        <color theme="1"/>
        <rFont val="Calibri"/>
        <family val="2"/>
        <scheme val="minor"/>
      </rPr>
      <t>INSTRUCTIONS:</t>
    </r>
    <r>
      <rPr>
        <sz val="10"/>
        <color theme="1"/>
        <rFont val="Calibri"/>
        <family val="2"/>
        <scheme val="minor"/>
      </rPr>
      <t xml:space="preserve">
Line items entered on the Primary tab are copied into the budget below.  To represent costshares, in whole or in part, of individual line items, please provide the dollar amount of the costshare in the designated costshare column.
To represent costshared items that are not included in the budget (in-kind) please itemize those in the In-Kind Contributions section at the very bottom of this tab.</t>
    </r>
  </si>
  <si>
    <t>Fringe</t>
  </si>
  <si>
    <t>Costshare</t>
  </si>
  <si>
    <t>Equipment, Supplies, &amp; Services</t>
  </si>
  <si>
    <t>Project Personnel Travel</t>
  </si>
  <si>
    <t>Domestic Travel</t>
  </si>
  <si>
    <t>Transportation</t>
  </si>
  <si>
    <t>Mode of Transportation</t>
  </si>
  <si>
    <t>Subtotal - Transportation</t>
  </si>
  <si>
    <t>Per diem</t>
  </si>
  <si>
    <t>Destination</t>
  </si>
  <si>
    <t>Duration of Trip</t>
  </si>
  <si>
    <t>M&amp;IE Rate</t>
  </si>
  <si>
    <t>Lodging Rate</t>
  </si>
  <si>
    <t>Subtotal - Per diem</t>
  </si>
  <si>
    <t>Miscellaneous</t>
  </si>
  <si>
    <t>Description</t>
  </si>
  <si>
    <t>Subtotal - Miscellaneous</t>
  </si>
  <si>
    <t>Registrations</t>
  </si>
  <si>
    <t>Event Title</t>
  </si>
  <si>
    <t>Subtotal - Registrations</t>
  </si>
  <si>
    <t>International Travel</t>
  </si>
  <si>
    <t>Airfare</t>
  </si>
  <si>
    <t>Subtotal - Airfare</t>
  </si>
  <si>
    <t>Rate/Fee</t>
  </si>
  <si>
    <t>Event</t>
  </si>
  <si>
    <t>Fee</t>
  </si>
  <si>
    <t>Indirect Costs</t>
  </si>
  <si>
    <t>Direct Costs</t>
  </si>
  <si>
    <t>Subaward (1)</t>
  </si>
  <si>
    <t>Subawardee:</t>
  </si>
  <si>
    <t>Subaward (2)</t>
  </si>
  <si>
    <t>Subaward (3)</t>
  </si>
  <si>
    <t>Subaward (4)</t>
  </si>
  <si>
    <t>Total Direct Costs</t>
  </si>
  <si>
    <t>Modified Total Direct Costs</t>
  </si>
  <si>
    <t>Costshared Indirect Costs</t>
  </si>
  <si>
    <t>Other Costshare Items</t>
  </si>
  <si>
    <t>In-Kind Contributions</t>
  </si>
  <si>
    <t>Subtotal - Other Costshares</t>
  </si>
  <si>
    <t>Total - Costshares</t>
  </si>
  <si>
    <t>Total - In-Kind Contributions</t>
  </si>
  <si>
    <t>Training/Workshop Budget Narrative</t>
  </si>
  <si>
    <t>Project Preparation</t>
  </si>
  <si>
    <t>Facilities &amp; Equipment</t>
  </si>
  <si>
    <t>Will the research project take place at the host institution?  If so, what facilities and equipment can be provided by the host institution?</t>
  </si>
  <si>
    <t>[enter here]</t>
  </si>
  <si>
    <t>Materials &amp; Supplies</t>
  </si>
  <si>
    <t>What, if any, materials and supplies are needed for the research project?  Why are they necessary?</t>
  </si>
  <si>
    <t>Literature &amp; Printing</t>
  </si>
  <si>
    <t>What  literature and associated printing is needed for the research project?</t>
  </si>
  <si>
    <r>
      <rPr>
        <sz val="10"/>
        <color theme="1"/>
        <rFont val="Calibri"/>
        <family val="2"/>
      </rPr>
      <t xml:space="preserve">•  </t>
    </r>
    <r>
      <rPr>
        <sz val="10"/>
        <color theme="1"/>
        <rFont val="Calibri"/>
        <family val="2"/>
        <scheme val="minor"/>
      </rPr>
      <t xml:space="preserve">Is a payment given for professional services that are rendered normally without charge
</t>
    </r>
    <r>
      <rPr>
        <sz val="10"/>
        <color theme="1"/>
        <rFont val="Calibri"/>
        <family val="2"/>
      </rPr>
      <t xml:space="preserve">•  </t>
    </r>
    <r>
      <rPr>
        <b/>
        <sz val="10"/>
        <color theme="1"/>
        <rFont val="Calibri"/>
        <family val="2"/>
        <scheme val="minor"/>
      </rPr>
      <t>Ex gratia</t>
    </r>
    <r>
      <rPr>
        <sz val="10"/>
        <color theme="1"/>
        <rFont val="Calibri"/>
        <family val="2"/>
        <scheme val="minor"/>
      </rPr>
      <t xml:space="preserve"> payment, meaning honoraria payments are made without the giver recognizing any liability or legal obligation to the recipient for services rendered in a volunteer capacity.
</t>
    </r>
    <r>
      <rPr>
        <sz val="10"/>
        <color theme="1"/>
        <rFont val="Calibri"/>
        <family val="2"/>
      </rPr>
      <t xml:space="preserve">•  </t>
    </r>
    <r>
      <rPr>
        <sz val="10"/>
        <color theme="1"/>
        <rFont val="Calibri"/>
        <family val="2"/>
        <scheme val="minor"/>
      </rPr>
      <t>Honoraria payments made to a U.S. citizen for services rendered within, or outside, the U.S. are subject to federal income tax and will require the collection of certain U.S. IRS forms if this project is approved.</t>
    </r>
  </si>
  <si>
    <r>
      <rPr>
        <sz val="10"/>
        <color theme="1"/>
        <rFont val="Calibri"/>
        <family val="2"/>
      </rPr>
      <t xml:space="preserve">•  </t>
    </r>
    <r>
      <rPr>
        <sz val="10"/>
        <color theme="1"/>
        <rFont val="Calibri"/>
        <family val="2"/>
        <scheme val="minor"/>
      </rPr>
      <t xml:space="preserve">Honoraria is most commonly calculated as a </t>
    </r>
    <r>
      <rPr>
        <b/>
        <sz val="10"/>
        <color theme="1"/>
        <rFont val="Calibri"/>
        <family val="2"/>
        <scheme val="minor"/>
      </rPr>
      <t>daily rate</t>
    </r>
    <r>
      <rPr>
        <sz val="10"/>
        <color theme="1"/>
        <rFont val="Calibri"/>
        <family val="2"/>
        <scheme val="minor"/>
      </rPr>
      <t xml:space="preserve">.  Any honoraria rate provided in this budget must be </t>
    </r>
    <r>
      <rPr>
        <b/>
        <sz val="10"/>
        <color theme="1"/>
        <rFont val="Calibri"/>
        <family val="2"/>
        <scheme val="minor"/>
      </rPr>
      <t>verifiable and reasonable</t>
    </r>
    <r>
      <rPr>
        <sz val="10"/>
        <color theme="1"/>
        <rFont val="Calibri"/>
        <family val="2"/>
        <scheme val="minor"/>
      </rPr>
      <t xml:space="preserve">.
•  A </t>
    </r>
    <r>
      <rPr>
        <b/>
        <sz val="10"/>
        <color theme="1"/>
        <rFont val="Calibri"/>
        <family val="2"/>
        <scheme val="minor"/>
      </rPr>
      <t>stipend</t>
    </r>
    <r>
      <rPr>
        <sz val="10"/>
        <color theme="1"/>
        <rFont val="Calibri"/>
        <family val="2"/>
        <scheme val="minor"/>
      </rPr>
      <t xml:space="preserve"> is a form of salary, but is not a daily rate for work performed.  A stipend is </t>
    </r>
    <r>
      <rPr>
        <b/>
        <sz val="10"/>
        <color theme="1"/>
        <rFont val="Calibri"/>
        <family val="2"/>
        <scheme val="minor"/>
      </rPr>
      <t>typically lower</t>
    </r>
    <r>
      <rPr>
        <sz val="10"/>
        <color theme="1"/>
        <rFont val="Calibri"/>
        <family val="2"/>
        <scheme val="minor"/>
      </rPr>
      <t xml:space="preserve"> than what would be expected as permanent salary for similar work and is usually only enough to enable someone to undertake a role that is unpaid.
•  Stipend amounts provided in this budget require justification.</t>
    </r>
  </si>
  <si>
    <t>Research Staff Labor Rates</t>
  </si>
  <si>
    <t>Please explain how the labor rates for listed personnel were derived.  Are the rates the same as the personnels' normal salary?  If so, can you provide documentation from the institute to verify the rates?</t>
  </si>
  <si>
    <t>Will anyone volunteer hours to the project, unpaid?  If so, please identify the personnel, how much time will be volunteered.</t>
  </si>
  <si>
    <t>How many research staff are needed for this project?  Please explain the necessity and uniqueness of each role so it is clear there are not duplicative efforts.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</si>
</sst>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6" formatCode="&quot;$&quot;#,##0_);[Red]\(&quot;$&quot;#,##0\)"/>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2"/>
      <color theme="0"/>
      <name val="Calibri"/>
      <family val="2"/>
      <scheme val="minor"/>
    </font>
    <font>
      <b/>
      <sz val="10"/>
      <color theme="1"/>
      <name val="Calibri"/>
      <family val="2"/>
      <scheme val="minor"/>
    </font>
    <font>
      <b/>
      <sz val="10"/>
      <color rgb="FFFF0000"/>
      <name val="Calibri"/>
      <family val="2"/>
      <scheme val="minor"/>
    </font>
    <font>
      <b/>
      <sz val="10"/>
      <color theme="0"/>
      <name val="Calibri"/>
      <family val="2"/>
      <scheme val="minor"/>
    </font>
    <font>
      <sz val="10"/>
      <color rgb="FFFF0000"/>
      <name val="Calibri"/>
      <family val="2"/>
      <scheme val="minor"/>
    </font>
    <font>
      <sz val="10"/>
      <name val="Calibri"/>
      <family val="2"/>
      <scheme val="minor"/>
    </font>
    <font>
      <b/>
      <sz val="10"/>
      <name val="Calibri"/>
      <family val="2"/>
      <scheme val="minor"/>
    </font>
    <font>
      <sz val="24"/>
      <color theme="1"/>
      <name val="Bodoni MT"/>
      <family val="1"/>
    </font>
    <font>
      <sz val="12"/>
      <color theme="1"/>
      <name val="Calibri"/>
      <family val="2"/>
      <scheme val="minor"/>
    </font>
    <font>
      <sz val="10"/>
      <color theme="0"/>
      <name val="Calibri"/>
      <family val="2"/>
      <scheme val="minor"/>
    </font>
    <font>
      <i/>
      <sz val="10"/>
      <color theme="1"/>
      <name val="Calibri"/>
      <family val="2"/>
      <scheme val="minor"/>
    </font>
    <font>
      <b/>
      <u/>
      <sz val="10"/>
      <color theme="1"/>
      <name val="Calibri"/>
      <family val="2"/>
      <scheme val="minor"/>
    </font>
    <font>
      <sz val="10"/>
      <color theme="1"/>
      <name val="Calibri"/>
      <family val="2"/>
    </font>
    <font>
      <sz val="9"/>
      <color theme="1"/>
      <name val="Calibri"/>
      <family val="2"/>
      <scheme val="minor"/>
    </font>
    <font>
      <sz val="11"/>
      <color theme="1"/>
      <name val="Calibri"/>
      <family val="2"/>
    </font>
    <font>
      <b/>
      <sz val="11"/>
      <color rgb="FFFFFFFF"/>
      <name val="Calibri"/>
    </font>
    <font>
      <sz val="10"/>
      <color rgb="FF000000"/>
      <name val="Calibri"/>
    </font>
    <font>
      <sz val="12"/>
      <color rgb="FFFFFFFF"/>
      <name val="Calibri"/>
    </font>
    <font>
      <b/>
      <sz val="10"/>
      <color rgb="FF000000"/>
      <name val="Calibri"/>
    </font>
  </fonts>
  <fills count="15">
    <fill>
      <patternFill patternType="none"/>
    </fill>
    <fill>
      <patternFill patternType="gray125"/>
    </fill>
    <fill>
      <patternFill patternType="solid">
        <fgColor theme="9" tint="0.79998168889431442"/>
        <bgColor indexed="64"/>
      </patternFill>
    </fill>
    <fill>
      <patternFill patternType="solid">
        <fgColor theme="8" tint="-0.24997711111789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rgb="FF00206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s>
  <borders count="55">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theme="0" tint="-0.34998626667073579"/>
      </right>
      <top/>
      <bottom style="thin">
        <color theme="0" tint="-0.34998626667073579"/>
      </bottom>
      <diagonal/>
    </border>
    <border>
      <left style="thin">
        <color theme="0" tint="-0.34998626667073579"/>
      </left>
      <right style="thin">
        <color auto="1"/>
      </right>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tint="-0.34998626667073579"/>
      </left>
      <right/>
      <top style="thin">
        <color theme="0" tint="-0.34998626667073579"/>
      </top>
      <bottom style="thin">
        <color theme="0" tint="-0.34998626667073579"/>
      </bottom>
      <diagonal/>
    </border>
    <border>
      <left style="thin">
        <color auto="1"/>
      </left>
      <right/>
      <top style="thin">
        <color auto="1"/>
      </top>
      <bottom style="thin">
        <color theme="3" tint="0.59996337778862885"/>
      </bottom>
      <diagonal/>
    </border>
    <border>
      <left/>
      <right/>
      <top style="thin">
        <color auto="1"/>
      </top>
      <bottom style="thin">
        <color theme="3" tint="0.59996337778862885"/>
      </bottom>
      <diagonal/>
    </border>
    <border>
      <left/>
      <right style="thin">
        <color auto="1"/>
      </right>
      <top style="thin">
        <color auto="1"/>
      </top>
      <bottom style="thin">
        <color theme="3" tint="0.59996337778862885"/>
      </bottom>
      <diagonal/>
    </border>
    <border>
      <left style="thin">
        <color theme="0" tint="-0.34998626667073579"/>
      </left>
      <right style="thin">
        <color theme="0" tint="-0.34998626667073579"/>
      </right>
      <top style="thin">
        <color theme="3" tint="0.59996337778862885"/>
      </top>
      <bottom style="thin">
        <color theme="0" tint="-0.34998626667073579"/>
      </bottom>
      <diagonal/>
    </border>
    <border>
      <left style="thin">
        <color auto="1"/>
      </left>
      <right style="thin">
        <color theme="0" tint="-0.34998626667073579"/>
      </right>
      <top style="thin">
        <color theme="3" tint="0.59996337778862885"/>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style="thin">
        <color auto="1"/>
      </right>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indexed="64"/>
      </right>
      <top/>
      <bottom style="thin">
        <color theme="0" tint="-0.34998626667073579"/>
      </bottom>
      <diagonal/>
    </border>
    <border>
      <left style="thin">
        <color auto="1"/>
      </left>
      <right style="thin">
        <color indexed="64"/>
      </right>
      <top style="thin">
        <color theme="0" tint="-0.34998626667073579"/>
      </top>
      <bottom style="thin">
        <color auto="1"/>
      </bottom>
      <diagonal/>
    </border>
    <border>
      <left style="thin">
        <color auto="1"/>
      </left>
      <right style="thin">
        <color indexed="64"/>
      </right>
      <top style="thin">
        <color auto="1"/>
      </top>
      <bottom style="thin">
        <color theme="5" tint="0.39994506668294322"/>
      </bottom>
      <diagonal/>
    </border>
    <border>
      <left style="thin">
        <color auto="1"/>
      </left>
      <right style="thin">
        <color auto="1"/>
      </right>
      <top/>
      <bottom style="thin">
        <color auto="1"/>
      </bottom>
      <diagonal/>
    </border>
    <border>
      <left style="thin">
        <color theme="0" tint="-0.34998626667073579"/>
      </left>
      <right/>
      <top style="thin">
        <color theme="3" tint="0.59996337778862885"/>
      </top>
      <bottom style="thin">
        <color theme="0" tint="-0.34998626667073579"/>
      </bottom>
      <diagonal/>
    </border>
    <border>
      <left/>
      <right style="thin">
        <color theme="0" tint="-0.34998626667073579"/>
      </right>
      <top style="thin">
        <color theme="3" tint="0.59996337778862885"/>
      </top>
      <bottom style="thin">
        <color theme="0" tint="-0.34998626667073579"/>
      </bottom>
      <diagonal/>
    </border>
    <border>
      <left style="thin">
        <color auto="1"/>
      </left>
      <right style="thin">
        <color auto="1"/>
      </right>
      <top/>
      <bottom/>
      <diagonal/>
    </border>
    <border>
      <left/>
      <right style="thin">
        <color auto="1"/>
      </right>
      <top style="thin">
        <color theme="0" tint="-0.34998626667073579"/>
      </top>
      <bottom/>
      <diagonal/>
    </border>
    <border>
      <left/>
      <right/>
      <top style="thin">
        <color theme="0" tint="-0.34998626667073579"/>
      </top>
      <bottom/>
      <diagonal/>
    </border>
    <border>
      <left style="thin">
        <color auto="1"/>
      </left>
      <right style="thin">
        <color indexed="64"/>
      </right>
      <top style="thin">
        <color theme="0" tint="-0.34998626667073579"/>
      </top>
      <bottom/>
      <diagonal/>
    </border>
    <border>
      <left style="thin">
        <color theme="0" tint="-0.34998626667073579"/>
      </left>
      <right style="thin">
        <color auto="1"/>
      </right>
      <top style="thin">
        <color theme="3" tint="0.59996337778862885"/>
      </top>
      <bottom style="thin">
        <color theme="0" tint="-0.34998626667073579"/>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style="thin">
        <color theme="4"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336">
    <xf numFmtId="0" fontId="0" fillId="0" borderId="0" xfId="0"/>
    <xf numFmtId="0" fontId="5" fillId="0" borderId="0" xfId="0" applyFont="1"/>
    <xf numFmtId="0" fontId="5" fillId="0" borderId="2" xfId="0" applyFont="1" applyBorder="1"/>
    <xf numFmtId="0" fontId="5" fillId="0" borderId="4" xfId="0" applyFont="1" applyBorder="1"/>
    <xf numFmtId="0" fontId="5" fillId="4" borderId="5" xfId="0" applyFont="1" applyFill="1" applyBorder="1"/>
    <xf numFmtId="0" fontId="5" fillId="4" borderId="6" xfId="0" applyFont="1" applyFill="1" applyBorder="1"/>
    <xf numFmtId="0" fontId="5" fillId="0" borderId="8" xfId="0" applyFont="1" applyBorder="1" applyAlignment="1">
      <alignment horizontal="center"/>
    </xf>
    <xf numFmtId="0" fontId="5" fillId="0" borderId="10" xfId="0" applyFont="1" applyBorder="1" applyAlignment="1">
      <alignment horizontal="center"/>
    </xf>
    <xf numFmtId="0" fontId="5" fillId="0" borderId="13" xfId="0" applyFont="1" applyBorder="1"/>
    <xf numFmtId="0" fontId="0" fillId="5" borderId="5" xfId="0" applyFill="1" applyBorder="1"/>
    <xf numFmtId="0" fontId="0" fillId="5" borderId="6" xfId="0" applyFill="1" applyBorder="1"/>
    <xf numFmtId="0" fontId="4" fillId="5" borderId="6" xfId="0" applyFont="1" applyFill="1" applyBorder="1"/>
    <xf numFmtId="0" fontId="0" fillId="5" borderId="7" xfId="0" applyFill="1" applyBorder="1"/>
    <xf numFmtId="0" fontId="0" fillId="5" borderId="18" xfId="0" applyFill="1" applyBorder="1"/>
    <xf numFmtId="0" fontId="0" fillId="3" borderId="0" xfId="0" applyFill="1"/>
    <xf numFmtId="0" fontId="6" fillId="3" borderId="0" xfId="0" applyFont="1" applyFill="1"/>
    <xf numFmtId="0" fontId="2" fillId="3" borderId="0" xfId="0" applyFont="1" applyFill="1"/>
    <xf numFmtId="0" fontId="0" fillId="5" borderId="19" xfId="0" applyFill="1" applyBorder="1"/>
    <xf numFmtId="0" fontId="5" fillId="5" borderId="0" xfId="0" applyFont="1" applyFill="1"/>
    <xf numFmtId="0" fontId="7" fillId="5" borderId="0" xfId="0" applyFont="1" applyFill="1"/>
    <xf numFmtId="0" fontId="0" fillId="5" borderId="0" xfId="0" applyFill="1"/>
    <xf numFmtId="0" fontId="0" fillId="5" borderId="0" xfId="0" applyFill="1" applyAlignment="1">
      <alignment horizontal="right"/>
    </xf>
    <xf numFmtId="0" fontId="5" fillId="2" borderId="0" xfId="0" applyFont="1" applyFill="1"/>
    <xf numFmtId="0" fontId="7" fillId="2" borderId="0" xfId="0" applyFont="1" applyFill="1"/>
    <xf numFmtId="0" fontId="0" fillId="5" borderId="15" xfId="0" applyFill="1" applyBorder="1"/>
    <xf numFmtId="0" fontId="0" fillId="5" borderId="16" xfId="0" applyFill="1" applyBorder="1"/>
    <xf numFmtId="0" fontId="0" fillId="5" borderId="17" xfId="0" applyFill="1" applyBorder="1"/>
    <xf numFmtId="9" fontId="5" fillId="0" borderId="2" xfId="1" applyFont="1" applyBorder="1" applyAlignment="1">
      <alignment horizontal="center"/>
    </xf>
    <xf numFmtId="9" fontId="5" fillId="0" borderId="4" xfId="1" applyFont="1" applyBorder="1" applyAlignment="1">
      <alignment horizontal="center"/>
    </xf>
    <xf numFmtId="164" fontId="5" fillId="0" borderId="2" xfId="0" applyNumberFormat="1" applyFont="1" applyBorder="1"/>
    <xf numFmtId="2" fontId="5" fillId="0" borderId="2" xfId="0" applyNumberFormat="1" applyFont="1" applyBorder="1" applyAlignment="1">
      <alignment horizontal="center"/>
    </xf>
    <xf numFmtId="0" fontId="8" fillId="0" borderId="0" xfId="0" applyFont="1"/>
    <xf numFmtId="0" fontId="9" fillId="6" borderId="0" xfId="0" applyFont="1" applyFill="1"/>
    <xf numFmtId="0" fontId="0" fillId="5" borderId="21" xfId="0" applyFill="1" applyBorder="1"/>
    <xf numFmtId="0" fontId="0" fillId="5" borderId="20" xfId="0" applyFill="1" applyBorder="1"/>
    <xf numFmtId="0" fontId="4" fillId="5" borderId="20" xfId="0" applyFont="1" applyFill="1" applyBorder="1"/>
    <xf numFmtId="0" fontId="0" fillId="5" borderId="22" xfId="0" applyFill="1" applyBorder="1"/>
    <xf numFmtId="0" fontId="5" fillId="0" borderId="6" xfId="0" applyFont="1" applyBorder="1"/>
    <xf numFmtId="0" fontId="5" fillId="0" borderId="2" xfId="0" applyFont="1" applyBorder="1" applyAlignment="1">
      <alignment horizontal="center"/>
    </xf>
    <xf numFmtId="164" fontId="5" fillId="0" borderId="4" xfId="0" applyNumberFormat="1" applyFont="1" applyBorder="1" applyAlignment="1">
      <alignment horizontal="center"/>
    </xf>
    <xf numFmtId="0" fontId="0" fillId="4" borderId="5" xfId="0" applyFill="1" applyBorder="1"/>
    <xf numFmtId="164" fontId="5" fillId="0" borderId="11" xfId="0" applyNumberFormat="1" applyFont="1" applyBorder="1"/>
    <xf numFmtId="0" fontId="0" fillId="4" borderId="24" xfId="0" applyFill="1" applyBorder="1"/>
    <xf numFmtId="0" fontId="5" fillId="5" borderId="18" xfId="0" applyFont="1" applyFill="1" applyBorder="1"/>
    <xf numFmtId="0" fontId="0" fillId="0" borderId="6" xfId="0" applyBorder="1"/>
    <xf numFmtId="1" fontId="5" fillId="0" borderId="13" xfId="0" applyNumberFormat="1" applyFont="1" applyBorder="1" applyAlignment="1">
      <alignment horizontal="center"/>
    </xf>
    <xf numFmtId="1" fontId="5" fillId="0" borderId="4" xfId="0" applyNumberFormat="1" applyFont="1" applyBorder="1" applyAlignment="1">
      <alignment horizontal="center"/>
    </xf>
    <xf numFmtId="2" fontId="5" fillId="0" borderId="4" xfId="0" applyNumberFormat="1" applyFont="1" applyBorder="1" applyAlignment="1">
      <alignment horizontal="center"/>
    </xf>
    <xf numFmtId="0" fontId="5" fillId="5" borderId="15" xfId="0" applyFont="1" applyFill="1" applyBorder="1"/>
    <xf numFmtId="164" fontId="7" fillId="2" borderId="0" xfId="0" applyNumberFormat="1" applyFont="1" applyFill="1"/>
    <xf numFmtId="0" fontId="0" fillId="7" borderId="0" xfId="0" applyFill="1"/>
    <xf numFmtId="0" fontId="6" fillId="7" borderId="0" xfId="0" applyFont="1" applyFill="1"/>
    <xf numFmtId="0" fontId="2" fillId="7" borderId="0" xfId="0" applyFont="1" applyFill="1"/>
    <xf numFmtId="0" fontId="0" fillId="8" borderId="0" xfId="0" applyFill="1"/>
    <xf numFmtId="0" fontId="6" fillId="8" borderId="0" xfId="0" applyFont="1" applyFill="1"/>
    <xf numFmtId="0" fontId="2" fillId="8" borderId="0" xfId="0" applyFont="1" applyFill="1"/>
    <xf numFmtId="164" fontId="2" fillId="7" borderId="0" xfId="0" applyNumberFormat="1" applyFont="1" applyFill="1" applyAlignment="1">
      <alignment horizontal="right"/>
    </xf>
    <xf numFmtId="164" fontId="2" fillId="8" borderId="0" xfId="0" applyNumberFormat="1" applyFont="1" applyFill="1" applyAlignment="1">
      <alignment horizontal="right"/>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25" xfId="0" applyFont="1" applyFill="1" applyBorder="1"/>
    <xf numFmtId="0" fontId="5" fillId="4" borderId="26" xfId="0" applyFont="1" applyFill="1" applyBorder="1" applyAlignment="1">
      <alignment horizontal="right"/>
    </xf>
    <xf numFmtId="164" fontId="5" fillId="0" borderId="2" xfId="0" applyNumberFormat="1" applyFont="1" applyBorder="1" applyAlignment="1">
      <alignment horizontal="center"/>
    </xf>
    <xf numFmtId="164" fontId="5" fillId="0" borderId="9" xfId="0" applyNumberFormat="1" applyFont="1" applyBorder="1"/>
    <xf numFmtId="0" fontId="5" fillId="0" borderId="28" xfId="0" applyFont="1" applyBorder="1" applyAlignment="1">
      <alignment horizontal="center"/>
    </xf>
    <xf numFmtId="0" fontId="10" fillId="0" borderId="0" xfId="0" applyFont="1"/>
    <xf numFmtId="0" fontId="9" fillId="9" borderId="0" xfId="0" applyFont="1" applyFill="1"/>
    <xf numFmtId="1" fontId="5" fillId="0" borderId="2" xfId="0" applyNumberFormat="1" applyFont="1" applyBorder="1" applyAlignment="1">
      <alignment horizontal="center"/>
    </xf>
    <xf numFmtId="0" fontId="5" fillId="5" borderId="19" xfId="0" applyFont="1" applyFill="1" applyBorder="1"/>
    <xf numFmtId="0" fontId="5" fillId="5" borderId="16" xfId="0" applyFont="1" applyFill="1" applyBorder="1"/>
    <xf numFmtId="0" fontId="5" fillId="5" borderId="17" xfId="0" applyFont="1" applyFill="1" applyBorder="1"/>
    <xf numFmtId="164" fontId="5" fillId="0" borderId="2" xfId="2" applyNumberFormat="1" applyFont="1" applyBorder="1" applyAlignment="1">
      <alignment horizontal="center"/>
    </xf>
    <xf numFmtId="2" fontId="5" fillId="0" borderId="2" xfId="0" applyNumberFormat="1" applyFont="1" applyBorder="1"/>
    <xf numFmtId="49" fontId="5" fillId="0" borderId="2" xfId="0" applyNumberFormat="1" applyFont="1" applyBorder="1"/>
    <xf numFmtId="0" fontId="5" fillId="0" borderId="30" xfId="0" applyFont="1" applyBorder="1"/>
    <xf numFmtId="0" fontId="5" fillId="0" borderId="23" xfId="0" applyFont="1" applyBorder="1"/>
    <xf numFmtId="0" fontId="5" fillId="0" borderId="29" xfId="0" applyFont="1" applyBorder="1"/>
    <xf numFmtId="0" fontId="5" fillId="0" borderId="1" xfId="0" applyFont="1" applyBorder="1"/>
    <xf numFmtId="0" fontId="5" fillId="0" borderId="33" xfId="0" applyFont="1" applyBorder="1"/>
    <xf numFmtId="0" fontId="5" fillId="0" borderId="3" xfId="0" applyFont="1" applyBorder="1"/>
    <xf numFmtId="0" fontId="12" fillId="2" borderId="18" xfId="0" applyFont="1" applyFill="1" applyBorder="1"/>
    <xf numFmtId="0" fontId="12" fillId="2" borderId="0" xfId="0" applyFont="1" applyFill="1"/>
    <xf numFmtId="0" fontId="5" fillId="10" borderId="18" xfId="0" applyFont="1" applyFill="1" applyBorder="1"/>
    <xf numFmtId="0" fontId="7" fillId="10" borderId="0" xfId="0" applyFont="1" applyFill="1"/>
    <xf numFmtId="0" fontId="5" fillId="0" borderId="18" xfId="0" applyFont="1" applyBorder="1"/>
    <xf numFmtId="0" fontId="5" fillId="0" borderId="3" xfId="0" applyFont="1" applyBorder="1" applyAlignment="1">
      <alignment horizontal="right"/>
    </xf>
    <xf numFmtId="0" fontId="5" fillId="5" borderId="7" xfId="0" applyFont="1" applyFill="1" applyBorder="1"/>
    <xf numFmtId="0" fontId="7" fillId="0" borderId="6" xfId="0" applyFont="1" applyBorder="1"/>
    <xf numFmtId="0" fontId="9" fillId="0" borderId="0" xfId="0" applyFont="1"/>
    <xf numFmtId="0" fontId="11" fillId="0" borderId="0" xfId="0" applyFont="1"/>
    <xf numFmtId="0" fontId="0" fillId="0" borderId="20" xfId="0" applyBorder="1"/>
    <xf numFmtId="0" fontId="4" fillId="0" borderId="20" xfId="0" applyFont="1" applyBorder="1"/>
    <xf numFmtId="0" fontId="4" fillId="5" borderId="0" xfId="0" applyFont="1" applyFill="1"/>
    <xf numFmtId="49" fontId="5" fillId="0" borderId="2" xfId="0" applyNumberFormat="1" applyFont="1" applyBorder="1" applyAlignment="1">
      <alignment horizontal="center"/>
    </xf>
    <xf numFmtId="0" fontId="3" fillId="5" borderId="0" xfId="0" applyFont="1" applyFill="1"/>
    <xf numFmtId="0" fontId="2" fillId="5" borderId="0" xfId="0" applyFont="1" applyFill="1" applyAlignment="1">
      <alignment horizontal="right"/>
    </xf>
    <xf numFmtId="0" fontId="12" fillId="0" borderId="0" xfId="0" applyFont="1"/>
    <xf numFmtId="0" fontId="14" fillId="5" borderId="18" xfId="0" applyFont="1" applyFill="1" applyBorder="1"/>
    <xf numFmtId="0" fontId="14" fillId="7" borderId="0" xfId="0" applyFont="1" applyFill="1"/>
    <xf numFmtId="0" fontId="14" fillId="5" borderId="19" xfId="0" applyFont="1" applyFill="1" applyBorder="1"/>
    <xf numFmtId="0" fontId="14" fillId="0" borderId="0" xfId="0" applyFont="1"/>
    <xf numFmtId="0" fontId="14" fillId="5" borderId="0" xfId="0" applyFont="1" applyFill="1"/>
    <xf numFmtId="0" fontId="5" fillId="4" borderId="24" xfId="0" applyFont="1" applyFill="1" applyBorder="1"/>
    <xf numFmtId="0" fontId="7" fillId="5" borderId="16" xfId="0" applyFont="1" applyFill="1" applyBorder="1"/>
    <xf numFmtId="9" fontId="5" fillId="0" borderId="2" xfId="1" applyFont="1" applyBorder="1"/>
    <xf numFmtId="9" fontId="5" fillId="0" borderId="4" xfId="1" applyFont="1" applyBorder="1"/>
    <xf numFmtId="0" fontId="0" fillId="13" borderId="0" xfId="0" applyFill="1"/>
    <xf numFmtId="0" fontId="6" fillId="13" borderId="0" xfId="0" applyFont="1" applyFill="1"/>
    <xf numFmtId="0" fontId="0" fillId="2" borderId="0" xfId="0" applyFill="1"/>
    <xf numFmtId="0" fontId="5" fillId="0" borderId="13" xfId="0" applyFont="1" applyBorder="1" applyAlignment="1">
      <alignment horizontal="center"/>
    </xf>
    <xf numFmtId="0" fontId="2" fillId="5" borderId="19" xfId="0" applyFont="1" applyFill="1" applyBorder="1"/>
    <xf numFmtId="0" fontId="5" fillId="12" borderId="37" xfId="0" applyFont="1" applyFill="1" applyBorder="1" applyAlignment="1">
      <alignment horizontal="right"/>
    </xf>
    <xf numFmtId="164" fontId="5" fillId="12" borderId="37" xfId="0" applyNumberFormat="1" applyFont="1" applyFill="1" applyBorder="1" applyAlignment="1">
      <alignment horizontal="right"/>
    </xf>
    <xf numFmtId="164" fontId="5" fillId="14" borderId="36" xfId="0" applyNumberFormat="1" applyFont="1" applyFill="1" applyBorder="1" applyAlignment="1">
      <alignment horizontal="right"/>
    </xf>
    <xf numFmtId="0" fontId="7" fillId="2" borderId="43" xfId="0" applyFont="1" applyFill="1" applyBorder="1"/>
    <xf numFmtId="164" fontId="7" fillId="2" borderId="42" xfId="0" applyNumberFormat="1" applyFont="1" applyFill="1" applyBorder="1"/>
    <xf numFmtId="0" fontId="5" fillId="14" borderId="36" xfId="0" applyFont="1" applyFill="1" applyBorder="1" applyAlignment="1">
      <alignment horizontal="right"/>
    </xf>
    <xf numFmtId="0" fontId="5" fillId="5" borderId="6" xfId="0" applyFont="1" applyFill="1" applyBorder="1"/>
    <xf numFmtId="0" fontId="5" fillId="0" borderId="20" xfId="0" applyFont="1" applyBorder="1"/>
    <xf numFmtId="0" fontId="9" fillId="3" borderId="0" xfId="0" applyFont="1" applyFill="1"/>
    <xf numFmtId="164" fontId="5" fillId="5" borderId="16" xfId="0" applyNumberFormat="1" applyFont="1" applyFill="1" applyBorder="1" applyAlignment="1">
      <alignment horizontal="right"/>
    </xf>
    <xf numFmtId="164" fontId="5" fillId="0" borderId="0" xfId="0" applyNumberFormat="1" applyFont="1" applyAlignment="1">
      <alignment horizontal="right"/>
    </xf>
    <xf numFmtId="0" fontId="5" fillId="5" borderId="20" xfId="0" applyFont="1" applyFill="1" applyBorder="1"/>
    <xf numFmtId="49" fontId="5" fillId="0" borderId="2" xfId="0" applyNumberFormat="1" applyFont="1" applyBorder="1" applyAlignment="1">
      <alignment horizontal="left"/>
    </xf>
    <xf numFmtId="2" fontId="5" fillId="0" borderId="2" xfId="0" applyNumberFormat="1" applyFont="1" applyBorder="1" applyAlignment="1">
      <alignment horizontal="right"/>
    </xf>
    <xf numFmtId="164" fontId="7" fillId="14" borderId="36" xfId="0" applyNumberFormat="1" applyFont="1" applyFill="1" applyBorder="1"/>
    <xf numFmtId="0" fontId="7" fillId="2" borderId="0" xfId="0" applyFont="1" applyFill="1" applyAlignment="1">
      <alignment horizontal="left"/>
    </xf>
    <xf numFmtId="2" fontId="5" fillId="0" borderId="2" xfId="1" applyNumberFormat="1" applyFont="1" applyBorder="1"/>
    <xf numFmtId="164" fontId="5" fillId="0" borderId="4" xfId="0" applyNumberFormat="1" applyFont="1" applyBorder="1"/>
    <xf numFmtId="2" fontId="5" fillId="0" borderId="4" xfId="1" applyNumberFormat="1" applyFont="1" applyBorder="1"/>
    <xf numFmtId="164" fontId="5" fillId="0" borderId="30" xfId="0" applyNumberFormat="1" applyFont="1" applyBorder="1"/>
    <xf numFmtId="164" fontId="7" fillId="14" borderId="38" xfId="0" applyNumberFormat="1" applyFont="1" applyFill="1" applyBorder="1"/>
    <xf numFmtId="0" fontId="5" fillId="0" borderId="12" xfId="0" applyFont="1" applyBorder="1" applyAlignment="1">
      <alignment horizontal="center"/>
    </xf>
    <xf numFmtId="0" fontId="5" fillId="0" borderId="2" xfId="0" applyFont="1" applyBorder="1" applyAlignment="1">
      <alignment horizontal="right"/>
    </xf>
    <xf numFmtId="1" fontId="5" fillId="0" borderId="2" xfId="0" applyNumberFormat="1" applyFont="1" applyBorder="1" applyAlignment="1">
      <alignment horizontal="right"/>
    </xf>
    <xf numFmtId="49" fontId="5" fillId="0" borderId="4" xfId="0" applyNumberFormat="1" applyFont="1" applyBorder="1" applyAlignment="1">
      <alignment horizontal="left"/>
    </xf>
    <xf numFmtId="49" fontId="5" fillId="0" borderId="13" xfId="0" applyNumberFormat="1" applyFont="1" applyBorder="1" applyAlignment="1">
      <alignment horizontal="left"/>
    </xf>
    <xf numFmtId="164" fontId="5" fillId="0" borderId="14" xfId="0" applyNumberFormat="1" applyFont="1" applyBorder="1" applyAlignment="1">
      <alignment horizontal="right"/>
    </xf>
    <xf numFmtId="164" fontId="5" fillId="4" borderId="25" xfId="0" applyNumberFormat="1" applyFont="1" applyFill="1" applyBorder="1" applyAlignment="1">
      <alignment horizontal="center"/>
    </xf>
    <xf numFmtId="164" fontId="5" fillId="4" borderId="26" xfId="0" applyNumberFormat="1" applyFont="1" applyFill="1" applyBorder="1" applyAlignment="1">
      <alignment horizontal="right"/>
    </xf>
    <xf numFmtId="2" fontId="5" fillId="4" borderId="25" xfId="0" applyNumberFormat="1" applyFont="1" applyFill="1" applyBorder="1" applyAlignment="1">
      <alignment horizontal="center"/>
    </xf>
    <xf numFmtId="164" fontId="7" fillId="14" borderId="36" xfId="0" applyNumberFormat="1" applyFont="1" applyFill="1" applyBorder="1" applyAlignment="1">
      <alignment horizontal="right"/>
    </xf>
    <xf numFmtId="0" fontId="0" fillId="2" borderId="43" xfId="0" applyFill="1" applyBorder="1"/>
    <xf numFmtId="0" fontId="5" fillId="2" borderId="43" xfId="0" applyFont="1" applyFill="1" applyBorder="1"/>
    <xf numFmtId="0" fontId="7" fillId="2" borderId="43" xfId="0" applyFont="1" applyFill="1" applyBorder="1" applyAlignment="1">
      <alignment horizontal="left"/>
    </xf>
    <xf numFmtId="0" fontId="7" fillId="2" borderId="43" xfId="0" applyFont="1" applyFill="1" applyBorder="1" applyAlignment="1">
      <alignment horizontal="center"/>
    </xf>
    <xf numFmtId="0" fontId="5" fillId="0" borderId="4" xfId="0" applyFont="1" applyBorder="1" applyAlignment="1">
      <alignment horizontal="left" vertical="center"/>
    </xf>
    <xf numFmtId="0" fontId="5" fillId="0" borderId="4" xfId="0" applyFont="1" applyBorder="1" applyAlignment="1">
      <alignment horizontal="left"/>
    </xf>
    <xf numFmtId="0" fontId="5" fillId="0" borderId="27" xfId="0" applyFont="1" applyBorder="1" applyAlignment="1">
      <alignment horizontal="center"/>
    </xf>
    <xf numFmtId="164" fontId="5" fillId="0" borderId="27" xfId="0" applyNumberFormat="1" applyFont="1" applyBorder="1" applyAlignment="1">
      <alignment horizontal="center"/>
    </xf>
    <xf numFmtId="2" fontId="5" fillId="0" borderId="27" xfId="0" applyNumberFormat="1" applyFont="1" applyBorder="1" applyAlignment="1">
      <alignment horizontal="center"/>
    </xf>
    <xf numFmtId="164" fontId="5" fillId="0" borderId="45" xfId="0" applyNumberFormat="1" applyFont="1" applyBorder="1" applyAlignment="1">
      <alignment horizontal="right"/>
    </xf>
    <xf numFmtId="0" fontId="5" fillId="4" borderId="25" xfId="0" applyFont="1" applyFill="1" applyBorder="1" applyAlignment="1">
      <alignment horizontal="right"/>
    </xf>
    <xf numFmtId="0" fontId="5" fillId="0" borderId="0" xfId="0" applyFont="1" applyAlignment="1">
      <alignment vertical="center"/>
    </xf>
    <xf numFmtId="0" fontId="5" fillId="14" borderId="18" xfId="0" applyFont="1" applyFill="1" applyBorder="1"/>
    <xf numFmtId="0" fontId="12" fillId="14" borderId="0" xfId="0" applyFont="1" applyFill="1"/>
    <xf numFmtId="164" fontId="5" fillId="0" borderId="41" xfId="0" applyNumberFormat="1" applyFont="1" applyBorder="1" applyAlignment="1">
      <alignment horizontal="right"/>
    </xf>
    <xf numFmtId="0" fontId="5" fillId="12" borderId="15" xfId="0" applyFont="1" applyFill="1" applyBorder="1"/>
    <xf numFmtId="0" fontId="7" fillId="12" borderId="16" xfId="0" applyFont="1" applyFill="1" applyBorder="1"/>
    <xf numFmtId="164" fontId="7" fillId="12" borderId="16" xfId="0" applyNumberFormat="1" applyFont="1" applyFill="1" applyBorder="1" applyAlignment="1">
      <alignment horizontal="right"/>
    </xf>
    <xf numFmtId="0" fontId="5" fillId="11" borderId="18" xfId="0" applyFont="1" applyFill="1" applyBorder="1"/>
    <xf numFmtId="0" fontId="7" fillId="11" borderId="0" xfId="0" applyFont="1" applyFill="1"/>
    <xf numFmtId="164" fontId="5" fillId="12" borderId="38" xfId="0" applyNumberFormat="1" applyFont="1" applyFill="1" applyBorder="1" applyAlignment="1">
      <alignment horizontal="right"/>
    </xf>
    <xf numFmtId="164" fontId="5" fillId="0" borderId="44" xfId="0" applyNumberFormat="1" applyFont="1" applyBorder="1" applyAlignment="1">
      <alignment horizontal="right"/>
    </xf>
    <xf numFmtId="0" fontId="0" fillId="14" borderId="21" xfId="0" applyFill="1" applyBorder="1"/>
    <xf numFmtId="0" fontId="0" fillId="14" borderId="20" xfId="0" applyFill="1" applyBorder="1"/>
    <xf numFmtId="0" fontId="4" fillId="14" borderId="20" xfId="0" applyFont="1" applyFill="1" applyBorder="1"/>
    <xf numFmtId="0" fontId="0" fillId="14" borderId="22" xfId="0" applyFill="1" applyBorder="1"/>
    <xf numFmtId="0" fontId="5" fillId="12" borderId="5" xfId="0" applyFont="1" applyFill="1" applyBorder="1"/>
    <xf numFmtId="0" fontId="5" fillId="12" borderId="6" xfId="0" applyFont="1" applyFill="1" applyBorder="1" applyAlignment="1">
      <alignment horizontal="center"/>
    </xf>
    <xf numFmtId="0" fontId="2" fillId="13" borderId="0" xfId="0" applyFont="1" applyFill="1"/>
    <xf numFmtId="0" fontId="5" fillId="12" borderId="7" xfId="0" applyFont="1" applyFill="1" applyBorder="1" applyAlignment="1">
      <alignment horizontal="right"/>
    </xf>
    <xf numFmtId="0" fontId="5" fillId="14" borderId="15" xfId="0" applyFont="1" applyFill="1" applyBorder="1"/>
    <xf numFmtId="0" fontId="7" fillId="14" borderId="16" xfId="0" applyFont="1" applyFill="1" applyBorder="1"/>
    <xf numFmtId="164" fontId="7" fillId="14" borderId="16" xfId="0" applyNumberFormat="1" applyFont="1" applyFill="1" applyBorder="1"/>
    <xf numFmtId="164" fontId="7" fillId="14" borderId="17" xfId="0" applyNumberFormat="1" applyFont="1" applyFill="1" applyBorder="1"/>
    <xf numFmtId="164" fontId="5" fillId="5" borderId="16" xfId="0" applyNumberFormat="1" applyFont="1" applyFill="1" applyBorder="1"/>
    <xf numFmtId="0" fontId="7" fillId="5" borderId="0" xfId="0" applyFont="1" applyFill="1" applyProtection="1">
      <protection locked="0"/>
    </xf>
    <xf numFmtId="0" fontId="5" fillId="0" borderId="2" xfId="0" applyFont="1" applyBorder="1" applyProtection="1">
      <protection locked="0"/>
    </xf>
    <xf numFmtId="164" fontId="5" fillId="0" borderId="2" xfId="0" applyNumberFormat="1" applyFont="1" applyBorder="1" applyProtection="1">
      <protection locked="0"/>
    </xf>
    <xf numFmtId="0" fontId="5" fillId="0" borderId="4" xfId="0" applyFont="1" applyBorder="1" applyProtection="1">
      <protection locked="0"/>
    </xf>
    <xf numFmtId="164" fontId="5" fillId="0" borderId="4" xfId="0" applyNumberFormat="1" applyFont="1" applyBorder="1" applyProtection="1">
      <protection locked="0"/>
    </xf>
    <xf numFmtId="2" fontId="5" fillId="0" borderId="2" xfId="1" applyNumberFormat="1" applyFont="1" applyBorder="1" applyAlignment="1" applyProtection="1">
      <alignment horizontal="center"/>
      <protection locked="0"/>
    </xf>
    <xf numFmtId="2" fontId="5" fillId="0" borderId="4" xfId="1" applyNumberFormat="1" applyFont="1" applyBorder="1" applyAlignment="1" applyProtection="1">
      <alignment horizontal="center"/>
      <protection locked="0"/>
    </xf>
    <xf numFmtId="0" fontId="5" fillId="0" borderId="2" xfId="0" applyFont="1" applyBorder="1" applyAlignment="1" applyProtection="1">
      <alignment horizontal="center"/>
      <protection locked="0"/>
    </xf>
    <xf numFmtId="2" fontId="5" fillId="0" borderId="2" xfId="0" applyNumberFormat="1" applyFont="1" applyBorder="1" applyAlignment="1" applyProtection="1">
      <alignment horizontal="center"/>
      <protection locked="0"/>
    </xf>
    <xf numFmtId="164" fontId="5" fillId="0" borderId="2" xfId="2" applyNumberFormat="1" applyFont="1" applyBorder="1" applyAlignment="1" applyProtection="1">
      <alignment horizontal="center"/>
      <protection locked="0"/>
    </xf>
    <xf numFmtId="2" fontId="5" fillId="0" borderId="2" xfId="0" applyNumberFormat="1" applyFont="1" applyBorder="1" applyProtection="1">
      <protection locked="0"/>
    </xf>
    <xf numFmtId="49" fontId="5" fillId="0" borderId="2" xfId="0" applyNumberFormat="1" applyFont="1" applyBorder="1" applyProtection="1">
      <protection locked="0"/>
    </xf>
    <xf numFmtId="0" fontId="5" fillId="4" borderId="6" xfId="0" applyFont="1" applyFill="1" applyBorder="1" applyAlignment="1" applyProtection="1">
      <alignment horizontal="center"/>
      <protection locked="0"/>
    </xf>
    <xf numFmtId="0" fontId="5" fillId="0" borderId="2" xfId="0" applyFont="1" applyBorder="1" applyAlignment="1">
      <alignment horizontal="left"/>
    </xf>
    <xf numFmtId="0" fontId="5" fillId="4" borderId="26" xfId="0" applyFont="1" applyFill="1" applyBorder="1" applyAlignment="1">
      <alignment horizontal="center"/>
    </xf>
    <xf numFmtId="0" fontId="5" fillId="5" borderId="5" xfId="0" applyFont="1" applyFill="1" applyBorder="1"/>
    <xf numFmtId="0" fontId="15" fillId="5" borderId="0" xfId="0" applyFont="1" applyFill="1" applyAlignment="1">
      <alignment horizontal="right"/>
    </xf>
    <xf numFmtId="0" fontId="5" fillId="5" borderId="0" xfId="0" applyFont="1" applyFill="1" applyAlignment="1">
      <alignment horizontal="left"/>
    </xf>
    <xf numFmtId="164" fontId="7" fillId="2" borderId="43" xfId="0" applyNumberFormat="1" applyFont="1" applyFill="1" applyBorder="1"/>
    <xf numFmtId="0" fontId="5" fillId="4" borderId="5" xfId="0" applyFont="1" applyFill="1" applyBorder="1" applyAlignment="1">
      <alignment horizontal="center"/>
    </xf>
    <xf numFmtId="0" fontId="5" fillId="0" borderId="18" xfId="0" applyFont="1" applyBorder="1" applyAlignment="1">
      <alignment horizontal="center"/>
    </xf>
    <xf numFmtId="0" fontId="5" fillId="0" borderId="15" xfId="0" applyFont="1" applyBorder="1" applyAlignment="1">
      <alignment horizontal="center"/>
    </xf>
    <xf numFmtId="0" fontId="5" fillId="4" borderId="5" xfId="0" applyFont="1" applyFill="1" applyBorder="1" applyAlignment="1">
      <alignment horizontal="center" vertical="top"/>
    </xf>
    <xf numFmtId="0" fontId="15" fillId="5" borderId="16" xfId="0" applyFont="1" applyFill="1" applyBorder="1" applyAlignment="1">
      <alignment horizontal="right"/>
    </xf>
    <xf numFmtId="0" fontId="5" fillId="5" borderId="16" xfId="0" applyFont="1" applyFill="1" applyBorder="1" applyAlignment="1">
      <alignment horizontal="left"/>
    </xf>
    <xf numFmtId="0" fontId="13" fillId="0" borderId="0" xfId="0" applyFont="1" applyAlignment="1">
      <alignment horizontal="center" vertical="top"/>
    </xf>
    <xf numFmtId="0" fontId="5" fillId="2" borderId="43" xfId="0" applyFont="1" applyFill="1" applyBorder="1" applyAlignment="1">
      <alignment horizontal="center"/>
    </xf>
    <xf numFmtId="0" fontId="0" fillId="0" borderId="16" xfId="0" applyBorder="1"/>
    <xf numFmtId="164" fontId="5" fillId="0" borderId="30" xfId="0" applyNumberFormat="1" applyFont="1" applyBorder="1" applyProtection="1">
      <protection locked="0"/>
    </xf>
    <xf numFmtId="164" fontId="5" fillId="0" borderId="9" xfId="0" applyNumberFormat="1" applyFont="1" applyBorder="1" applyProtection="1">
      <protection locked="0"/>
    </xf>
    <xf numFmtId="9" fontId="5" fillId="14" borderId="41" xfId="1" applyFont="1" applyFill="1" applyBorder="1" applyAlignment="1" applyProtection="1">
      <alignment horizontal="center"/>
      <protection locked="0"/>
    </xf>
    <xf numFmtId="164" fontId="5" fillId="14" borderId="35" xfId="0" applyNumberFormat="1" applyFont="1" applyFill="1" applyBorder="1" applyAlignment="1" applyProtection="1">
      <alignment horizontal="right"/>
      <protection locked="0"/>
    </xf>
    <xf numFmtId="164" fontId="5" fillId="14" borderId="34" xfId="0" applyNumberFormat="1" applyFont="1" applyFill="1" applyBorder="1" applyAlignment="1" applyProtection="1">
      <alignment horizontal="right"/>
      <protection locked="0"/>
    </xf>
    <xf numFmtId="164" fontId="5" fillId="14" borderId="44" xfId="0" applyNumberFormat="1" applyFont="1" applyFill="1" applyBorder="1" applyAlignment="1" applyProtection="1">
      <alignment horizontal="right"/>
      <protection locked="0"/>
    </xf>
    <xf numFmtId="164" fontId="5" fillId="14" borderId="35" xfId="0" applyNumberFormat="1" applyFont="1" applyFill="1" applyBorder="1" applyProtection="1">
      <protection locked="0"/>
    </xf>
    <xf numFmtId="164" fontId="5" fillId="14" borderId="34" xfId="0" applyNumberFormat="1" applyFont="1" applyFill="1" applyBorder="1" applyProtection="1">
      <protection locked="0"/>
    </xf>
    <xf numFmtId="164" fontId="5" fillId="14" borderId="44" xfId="0" applyNumberFormat="1" applyFont="1" applyFill="1" applyBorder="1" applyProtection="1">
      <protection locked="0"/>
    </xf>
    <xf numFmtId="0" fontId="5" fillId="14" borderId="35" xfId="0" applyFont="1" applyFill="1" applyBorder="1" applyAlignment="1" applyProtection="1">
      <alignment horizontal="right"/>
      <protection locked="0"/>
    </xf>
    <xf numFmtId="0" fontId="5" fillId="14" borderId="34" xfId="0" applyFont="1" applyFill="1" applyBorder="1" applyAlignment="1" applyProtection="1">
      <alignment horizontal="right"/>
      <protection locked="0"/>
    </xf>
    <xf numFmtId="49" fontId="5" fillId="0" borderId="2" xfId="0" applyNumberFormat="1" applyFont="1" applyBorder="1" applyAlignment="1" applyProtection="1">
      <alignment horizontal="center"/>
      <protection locked="0"/>
    </xf>
    <xf numFmtId="1" fontId="5" fillId="0" borderId="2" xfId="1" applyNumberFormat="1" applyFont="1" applyBorder="1" applyAlignment="1">
      <alignment horizontal="center"/>
    </xf>
    <xf numFmtId="1" fontId="5" fillId="0" borderId="4" xfId="1" applyNumberFormat="1"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7" fillId="0" borderId="54" xfId="0" applyFont="1" applyBorder="1" applyAlignment="1">
      <alignment vertical="center" wrapText="1"/>
    </xf>
    <xf numFmtId="6" fontId="5" fillId="0" borderId="54" xfId="0" applyNumberFormat="1" applyFont="1" applyBorder="1" applyAlignment="1">
      <alignment vertical="top" wrapText="1"/>
    </xf>
    <xf numFmtId="164" fontId="5" fillId="0" borderId="54" xfId="0" applyNumberFormat="1" applyFont="1" applyBorder="1" applyAlignment="1">
      <alignment vertical="top" wrapText="1"/>
    </xf>
    <xf numFmtId="0" fontId="15" fillId="9" borderId="0" xfId="0" applyFont="1" applyFill="1"/>
    <xf numFmtId="0" fontId="5" fillId="12" borderId="37" xfId="0" applyFont="1" applyFill="1" applyBorder="1" applyAlignment="1">
      <alignment horizontal="center"/>
    </xf>
    <xf numFmtId="164" fontId="5" fillId="0" borderId="4" xfId="0" applyNumberFormat="1" applyFont="1" applyBorder="1" applyAlignment="1">
      <alignment horizontal="right"/>
    </xf>
    <xf numFmtId="164" fontId="5" fillId="0" borderId="2" xfId="0" applyNumberFormat="1" applyFont="1" applyBorder="1" applyAlignment="1">
      <alignment horizontal="right"/>
    </xf>
    <xf numFmtId="164" fontId="5" fillId="0" borderId="9" xfId="0" applyNumberFormat="1" applyFont="1" applyBorder="1" applyAlignment="1">
      <alignment horizontal="right"/>
    </xf>
    <xf numFmtId="164" fontId="5" fillId="0" borderId="11" xfId="0" applyNumberFormat="1" applyFont="1" applyBorder="1" applyAlignment="1">
      <alignment horizontal="right"/>
    </xf>
    <xf numFmtId="0" fontId="5" fillId="0" borderId="9" xfId="0" applyFont="1" applyBorder="1" applyAlignment="1">
      <alignment horizontal="right"/>
    </xf>
    <xf numFmtId="0" fontId="5" fillId="4" borderId="25" xfId="0" applyFont="1" applyFill="1" applyBorder="1" applyAlignment="1">
      <alignment horizontal="left"/>
    </xf>
    <xf numFmtId="164" fontId="21" fillId="7" borderId="0" xfId="0" applyNumberFormat="1" applyFont="1" applyFill="1" applyAlignment="1">
      <alignment horizontal="right"/>
    </xf>
    <xf numFmtId="0" fontId="23" fillId="3" borderId="0" xfId="0" applyFont="1" applyFill="1"/>
    <xf numFmtId="0" fontId="24" fillId="5" borderId="0" xfId="0" applyFont="1" applyFill="1"/>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2" fillId="13" borderId="0" xfId="0" applyNumberFormat="1" applyFont="1" applyFill="1" applyAlignment="1">
      <alignment horizontal="right"/>
    </xf>
    <xf numFmtId="0" fontId="5" fillId="4" borderId="6" xfId="0" applyFont="1" applyFill="1" applyBorder="1" applyAlignment="1">
      <alignment horizontal="center"/>
    </xf>
    <xf numFmtId="0" fontId="5" fillId="4" borderId="7" xfId="0" applyFont="1" applyFill="1" applyBorder="1" applyAlignment="1">
      <alignment horizontal="center"/>
    </xf>
    <xf numFmtId="164" fontId="7" fillId="2" borderId="43" xfId="0" applyNumberFormat="1" applyFont="1" applyFill="1" applyBorder="1" applyAlignment="1">
      <alignment horizontal="center"/>
    </xf>
    <xf numFmtId="0" fontId="5" fillId="4" borderId="25" xfId="0" applyFont="1" applyFill="1" applyBorder="1" applyAlignment="1">
      <alignment horizontal="center"/>
    </xf>
    <xf numFmtId="0" fontId="5" fillId="0" borderId="4" xfId="0" applyFont="1" applyBorder="1" applyAlignment="1">
      <alignment horizontal="center"/>
    </xf>
    <xf numFmtId="0" fontId="13" fillId="0" borderId="0" xfId="0" applyFont="1" applyAlignment="1">
      <alignment horizontal="left" vertical="top"/>
    </xf>
    <xf numFmtId="0" fontId="5" fillId="0" borderId="23" xfId="0" applyFont="1" applyBorder="1" applyAlignment="1" applyProtection="1">
      <alignment horizontal="left"/>
      <protection locked="0"/>
    </xf>
    <xf numFmtId="0" fontId="5" fillId="0" borderId="3" xfId="0" applyFont="1" applyBorder="1" applyAlignment="1" applyProtection="1">
      <alignment horizontal="left"/>
      <protection locked="0"/>
    </xf>
    <xf numFmtId="49" fontId="5" fillId="0" borderId="23"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164" fontId="5" fillId="0" borderId="23" xfId="0" applyNumberFormat="1" applyFont="1" applyBorder="1" applyAlignment="1">
      <alignment horizontal="right"/>
    </xf>
    <xf numFmtId="164" fontId="5" fillId="0" borderId="32" xfId="0" applyNumberFormat="1" applyFont="1" applyBorder="1" applyAlignment="1">
      <alignment horizontal="right"/>
    </xf>
    <xf numFmtId="164" fontId="5" fillId="0" borderId="30" xfId="0" applyNumberFormat="1" applyFont="1" applyBorder="1" applyAlignment="1">
      <alignment horizontal="right"/>
    </xf>
    <xf numFmtId="164" fontId="5" fillId="0" borderId="31" xfId="0" applyNumberFormat="1" applyFont="1" applyBorder="1" applyAlignment="1">
      <alignment horizontal="right"/>
    </xf>
    <xf numFmtId="49" fontId="5" fillId="0" borderId="23" xfId="0" applyNumberFormat="1" applyFont="1" applyBorder="1" applyAlignment="1" applyProtection="1">
      <alignment horizontal="left"/>
      <protection locked="0"/>
    </xf>
    <xf numFmtId="49" fontId="5" fillId="0" borderId="3" xfId="0" applyNumberFormat="1" applyFont="1" applyBorder="1" applyAlignment="1" applyProtection="1">
      <alignment horizontal="left"/>
      <protection locked="0"/>
    </xf>
    <xf numFmtId="0" fontId="5" fillId="4" borderId="6" xfId="0" applyFont="1" applyFill="1" applyBorder="1" applyAlignment="1">
      <alignment horizontal="left"/>
    </xf>
    <xf numFmtId="0" fontId="5" fillId="0" borderId="30"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0" xfId="0" applyFont="1" applyAlignment="1">
      <alignment horizontal="left" vertical="top" wrapText="1"/>
    </xf>
    <xf numFmtId="0" fontId="5" fillId="0" borderId="0" xfId="0" applyFont="1" applyAlignment="1">
      <alignment horizontal="left" vertical="top"/>
    </xf>
    <xf numFmtId="0" fontId="5" fillId="4" borderId="6" xfId="0" applyFont="1" applyFill="1" applyBorder="1" applyAlignment="1">
      <alignment horizontal="right"/>
    </xf>
    <xf numFmtId="0" fontId="5" fillId="4" borderId="7" xfId="0" applyFont="1" applyFill="1" applyBorder="1" applyAlignment="1">
      <alignment horizontal="right"/>
    </xf>
    <xf numFmtId="164" fontId="7" fillId="2" borderId="43" xfId="0" applyNumberFormat="1" applyFont="1" applyFill="1" applyBorder="1" applyAlignment="1">
      <alignment horizontal="right"/>
    </xf>
    <xf numFmtId="164" fontId="5" fillId="0" borderId="30" xfId="0" applyNumberFormat="1" applyFont="1" applyBorder="1" applyAlignment="1" applyProtection="1">
      <alignment horizontal="right"/>
      <protection locked="0"/>
    </xf>
    <xf numFmtId="164" fontId="5" fillId="0" borderId="31" xfId="0" applyNumberFormat="1" applyFont="1" applyBorder="1" applyAlignment="1" applyProtection="1">
      <alignment horizontal="right"/>
      <protection locked="0"/>
    </xf>
    <xf numFmtId="164" fontId="5" fillId="0" borderId="23" xfId="0" applyNumberFormat="1" applyFont="1" applyBorder="1" applyAlignment="1" applyProtection="1">
      <alignment horizontal="right"/>
      <protection locked="0"/>
    </xf>
    <xf numFmtId="164" fontId="5" fillId="0" borderId="32" xfId="0" applyNumberFormat="1" applyFont="1" applyBorder="1" applyAlignment="1" applyProtection="1">
      <alignment horizontal="right"/>
      <protection locked="0"/>
    </xf>
    <xf numFmtId="0" fontId="15" fillId="6" borderId="46" xfId="0" applyFont="1" applyFill="1" applyBorder="1" applyAlignment="1">
      <alignment horizontal="right"/>
    </xf>
    <xf numFmtId="0" fontId="15" fillId="6" borderId="47" xfId="0" applyFont="1" applyFill="1" applyBorder="1" applyAlignment="1">
      <alignment horizontal="right"/>
    </xf>
    <xf numFmtId="0" fontId="16" fillId="0" borderId="48" xfId="0" applyFont="1" applyBorder="1" applyAlignment="1" applyProtection="1">
      <alignment horizontal="left"/>
      <protection locked="0"/>
    </xf>
    <xf numFmtId="0" fontId="16" fillId="0" borderId="49" xfId="0" applyFont="1" applyBorder="1" applyAlignment="1" applyProtection="1">
      <alignment horizontal="left"/>
      <protection locked="0"/>
    </xf>
    <xf numFmtId="0" fontId="16" fillId="0" borderId="50" xfId="0" applyFont="1" applyBorder="1" applyAlignment="1" applyProtection="1">
      <alignment horizontal="left"/>
      <protection locked="0"/>
    </xf>
    <xf numFmtId="0" fontId="5" fillId="0" borderId="48" xfId="0" applyFont="1" applyBorder="1" applyAlignment="1" applyProtection="1">
      <alignment horizontal="left"/>
      <protection locked="0"/>
    </xf>
    <xf numFmtId="0" fontId="5" fillId="0" borderId="49" xfId="0" applyFont="1" applyBorder="1" applyAlignment="1" applyProtection="1">
      <alignment horizontal="left"/>
      <protection locked="0"/>
    </xf>
    <xf numFmtId="0" fontId="5" fillId="0" borderId="50" xfId="0" applyFont="1" applyBorder="1" applyAlignment="1" applyProtection="1">
      <alignment horizontal="left"/>
      <protection locked="0"/>
    </xf>
    <xf numFmtId="0" fontId="15" fillId="6" borderId="46" xfId="0" applyFont="1" applyFill="1" applyBorder="1" applyAlignment="1" applyProtection="1">
      <alignment horizontal="center"/>
      <protection locked="0"/>
    </xf>
    <xf numFmtId="0" fontId="15" fillId="6" borderId="47" xfId="0" applyFont="1" applyFill="1" applyBorder="1" applyAlignment="1" applyProtection="1">
      <alignment horizontal="center"/>
      <protection locked="0"/>
    </xf>
    <xf numFmtId="0" fontId="5" fillId="0" borderId="5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3" xfId="0" applyFont="1" applyBorder="1" applyAlignment="1" applyProtection="1">
      <alignment horizontal="center"/>
      <protection locked="0"/>
    </xf>
    <xf numFmtId="0" fontId="7" fillId="5" borderId="0" xfId="0" applyFont="1" applyFill="1" applyAlignment="1">
      <alignment horizontal="center" vertical="top" wrapText="1"/>
    </xf>
    <xf numFmtId="0" fontId="7" fillId="5" borderId="0" xfId="0" applyFont="1" applyFill="1" applyAlignment="1">
      <alignment horizontal="center" wrapText="1"/>
    </xf>
    <xf numFmtId="0" fontId="5" fillId="0" borderId="51" xfId="0" applyFont="1" applyBorder="1" applyAlignment="1" applyProtection="1">
      <alignment horizontal="center" wrapText="1"/>
      <protection locked="0"/>
    </xf>
    <xf numFmtId="0" fontId="5" fillId="0" borderId="52" xfId="0" applyFont="1" applyBorder="1" applyAlignment="1" applyProtection="1">
      <alignment horizontal="center" wrapText="1"/>
      <protection locked="0"/>
    </xf>
    <xf numFmtId="0" fontId="5" fillId="0" borderId="53" xfId="0" applyFont="1" applyBorder="1" applyAlignment="1" applyProtection="1">
      <alignment horizontal="center" wrapText="1"/>
      <protection locked="0"/>
    </xf>
    <xf numFmtId="0" fontId="10" fillId="5" borderId="16" xfId="0" applyFont="1" applyFill="1" applyBorder="1" applyAlignment="1">
      <alignment horizontal="right" wrapText="1"/>
    </xf>
    <xf numFmtId="10" fontId="12" fillId="0" borderId="0" xfId="1" applyNumberFormat="1" applyFont="1" applyAlignment="1">
      <alignment horizontal="right"/>
    </xf>
    <xf numFmtId="10" fontId="12" fillId="0" borderId="19" xfId="1" applyNumberFormat="1" applyFont="1" applyBorder="1" applyAlignment="1">
      <alignment horizontal="right"/>
    </xf>
    <xf numFmtId="9" fontId="12" fillId="14" borderId="0" xfId="1" applyFont="1" applyFill="1" applyAlignment="1">
      <alignment horizontal="right"/>
    </xf>
    <xf numFmtId="9" fontId="12" fillId="14" borderId="19" xfId="1" applyFont="1" applyFill="1" applyBorder="1" applyAlignment="1">
      <alignment horizontal="right"/>
    </xf>
    <xf numFmtId="164" fontId="7" fillId="11" borderId="0" xfId="0" applyNumberFormat="1" applyFont="1" applyFill="1" applyAlignment="1">
      <alignment horizontal="right"/>
    </xf>
    <xf numFmtId="0" fontId="5" fillId="12" borderId="6" xfId="0" applyFont="1" applyFill="1" applyBorder="1" applyAlignment="1">
      <alignment horizontal="left"/>
    </xf>
    <xf numFmtId="0" fontId="5" fillId="0" borderId="23" xfId="0" applyFont="1" applyBorder="1" applyAlignment="1">
      <alignment horizontal="left"/>
    </xf>
    <xf numFmtId="0" fontId="5" fillId="0" borderId="33" xfId="0" applyFont="1" applyBorder="1" applyAlignment="1">
      <alignment horizontal="left"/>
    </xf>
    <xf numFmtId="0" fontId="5" fillId="0" borderId="3" xfId="0" applyFont="1" applyBorder="1" applyAlignment="1">
      <alignment horizontal="left"/>
    </xf>
    <xf numFmtId="164" fontId="12" fillId="2" borderId="0" xfId="0" applyNumberFormat="1" applyFont="1" applyFill="1" applyAlignment="1">
      <alignment horizontal="right"/>
    </xf>
    <xf numFmtId="164" fontId="12" fillId="2" borderId="19" xfId="0" applyNumberFormat="1" applyFont="1" applyFill="1" applyBorder="1" applyAlignment="1">
      <alignment horizontal="right"/>
    </xf>
    <xf numFmtId="164" fontId="7" fillId="10" borderId="0" xfId="0" applyNumberFormat="1" applyFont="1" applyFill="1" applyAlignment="1">
      <alignment horizontal="right"/>
    </xf>
    <xf numFmtId="164" fontId="7" fillId="10" borderId="19" xfId="0" applyNumberFormat="1" applyFont="1" applyFill="1" applyBorder="1" applyAlignment="1">
      <alignment horizontal="right"/>
    </xf>
    <xf numFmtId="0" fontId="5" fillId="0" borderId="39" xfId="0" applyFont="1" applyBorder="1" applyAlignment="1">
      <alignment horizontal="left"/>
    </xf>
    <xf numFmtId="0" fontId="5" fillId="0" borderId="40" xfId="0" applyFont="1" applyBorder="1" applyAlignment="1">
      <alignment horizontal="left"/>
    </xf>
    <xf numFmtId="0" fontId="5" fillId="4" borderId="25" xfId="0" applyFont="1" applyFill="1" applyBorder="1" applyAlignment="1">
      <alignment horizontal="center"/>
    </xf>
    <xf numFmtId="0" fontId="5" fillId="0" borderId="23"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30" xfId="0" applyFont="1" applyBorder="1" applyAlignment="1">
      <alignment horizontal="left"/>
    </xf>
    <xf numFmtId="0" fontId="5" fillId="0" borderId="1" xfId="0" applyFont="1" applyBorder="1" applyAlignment="1">
      <alignment horizontal="left"/>
    </xf>
    <xf numFmtId="164" fontId="7" fillId="2" borderId="42" xfId="0" applyNumberFormat="1" applyFont="1" applyFill="1" applyBorder="1" applyAlignment="1">
      <alignment horizontal="right"/>
    </xf>
    <xf numFmtId="49" fontId="5" fillId="0" borderId="23" xfId="0" applyNumberFormat="1" applyFont="1" applyBorder="1" applyAlignment="1">
      <alignment horizontal="left"/>
    </xf>
    <xf numFmtId="49" fontId="5" fillId="0" borderId="30" xfId="0" applyNumberFormat="1" applyFont="1" applyBorder="1" applyAlignment="1">
      <alignment horizontal="left"/>
    </xf>
    <xf numFmtId="164" fontId="7" fillId="2" borderId="43" xfId="0" applyNumberFormat="1" applyFont="1" applyFill="1" applyBorder="1" applyAlignment="1">
      <alignment horizontal="center"/>
    </xf>
    <xf numFmtId="164" fontId="7" fillId="2" borderId="42" xfId="0" applyNumberFormat="1" applyFont="1" applyFill="1" applyBorder="1" applyAlignment="1">
      <alignment horizontal="center"/>
    </xf>
    <xf numFmtId="164" fontId="5" fillId="0" borderId="23" xfId="0" applyNumberFormat="1" applyFont="1" applyBorder="1" applyAlignment="1">
      <alignment horizontal="center"/>
    </xf>
    <xf numFmtId="164" fontId="5" fillId="0" borderId="32" xfId="0" applyNumberFormat="1" applyFont="1" applyBorder="1" applyAlignment="1">
      <alignment horizontal="center"/>
    </xf>
    <xf numFmtId="164" fontId="5" fillId="0" borderId="30" xfId="0" applyNumberFormat="1" applyFont="1" applyBorder="1" applyAlignment="1">
      <alignment horizontal="center"/>
    </xf>
    <xf numFmtId="164" fontId="5" fillId="0" borderId="31" xfId="0" applyNumberFormat="1" applyFont="1" applyBorder="1" applyAlignment="1">
      <alignment horizontal="center"/>
    </xf>
    <xf numFmtId="0" fontId="5" fillId="4" borderId="6" xfId="0" applyFont="1" applyFill="1" applyBorder="1" applyAlignment="1">
      <alignment horizontal="center"/>
    </xf>
    <xf numFmtId="0" fontId="5" fillId="4" borderId="7" xfId="0" applyFont="1" applyFill="1" applyBorder="1" applyAlignment="1">
      <alignment horizontal="center"/>
    </xf>
    <xf numFmtId="164" fontId="2" fillId="13" borderId="0" xfId="0" applyNumberFormat="1" applyFont="1" applyFill="1" applyAlignment="1">
      <alignment horizontal="right"/>
    </xf>
    <xf numFmtId="0" fontId="2" fillId="13" borderId="0" xfId="0" applyFont="1" applyFill="1" applyAlignment="1">
      <alignment horizontal="right"/>
    </xf>
    <xf numFmtId="0" fontId="13" fillId="0" borderId="16" xfId="0" applyFont="1" applyBorder="1" applyAlignment="1">
      <alignment horizontal="center" vertical="top"/>
    </xf>
    <xf numFmtId="0" fontId="5" fillId="0" borderId="20" xfId="0" applyFont="1" applyBorder="1" applyAlignment="1">
      <alignment horizontal="left" vertical="top" wrapText="1"/>
    </xf>
    <xf numFmtId="0" fontId="5" fillId="0" borderId="20" xfId="0" applyFont="1" applyBorder="1" applyAlignment="1">
      <alignment horizontal="left" vertical="top"/>
    </xf>
    <xf numFmtId="0" fontId="5" fillId="0" borderId="19" xfId="0" applyFont="1" applyBorder="1" applyAlignment="1">
      <alignment horizontal="left" vertical="top"/>
    </xf>
    <xf numFmtId="0" fontId="5" fillId="0" borderId="29" xfId="0" applyFont="1" applyBorder="1" applyAlignment="1">
      <alignment horizontal="left" vertical="top"/>
    </xf>
    <xf numFmtId="0" fontId="5" fillId="0" borderId="31" xfId="0" applyFont="1" applyBorder="1" applyAlignment="1">
      <alignment horizontal="left" vertical="top"/>
    </xf>
    <xf numFmtId="0" fontId="5" fillId="4" borderId="7" xfId="0" applyFont="1" applyFill="1" applyBorder="1" applyAlignment="1">
      <alignment horizontal="left"/>
    </xf>
    <xf numFmtId="0" fontId="22" fillId="4" borderId="6"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22" fillId="4" borderId="6" xfId="0" applyFont="1" applyFill="1" applyBorder="1" applyAlignment="1">
      <alignment horizontal="left"/>
    </xf>
    <xf numFmtId="0" fontId="16" fillId="0" borderId="0" xfId="0" applyFont="1" applyAlignment="1">
      <alignment horizontal="left"/>
    </xf>
  </cellXfs>
  <cellStyles count="3">
    <cellStyle name="Currency" xfId="2" builtinId="4"/>
    <cellStyle name="Normal" xfId="0" builtinId="0"/>
    <cellStyle name="Percent" xfId="1" builtinId="5"/>
  </cellStyles>
  <dxfs count="5">
    <dxf>
      <font>
        <color rgb="FFFF0000"/>
      </font>
    </dxf>
    <dxf>
      <font>
        <b/>
        <i val="0"/>
        <color rgb="FFFF0000"/>
      </font>
    </dxf>
    <dxf>
      <font>
        <color rgb="FFFF0000"/>
      </font>
    </dxf>
    <dxf>
      <font>
        <b/>
        <i val="0"/>
        <color rgb="FFFF0000"/>
      </font>
    </dxf>
    <dxf>
      <font>
        <b/>
        <i val="0"/>
        <color rgb="FFFF0000"/>
      </font>
    </dxf>
  </dxfs>
  <tableStyles count="1" defaultTableStyle="Process Improvement" defaultPivotStyle="PivotStyleLight16">
    <tableStyle name="Process Improvement"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Costshares!E10"/><Relationship Id="rId1" Type="http://schemas.openxmlformats.org/officeDocument/2006/relationships/hyperlink" Target="http://www.crdfglobal.org/sites/default/files/Awardee%20Sole%20Source%20and%20Bid%20Analysis%20Form.xlsx" TargetMode="External"/></Relationships>
</file>

<file path=xl/drawings/drawing1.xml><?xml version="1.0" encoding="utf-8"?>
<xdr:wsDr xmlns:xdr="http://schemas.openxmlformats.org/drawingml/2006/spreadsheetDrawing" xmlns:a="http://schemas.openxmlformats.org/drawingml/2006/main">
  <xdr:twoCellAnchor>
    <xdr:from>
      <xdr:col>12</xdr:col>
      <xdr:colOff>3175</xdr:colOff>
      <xdr:row>17</xdr:row>
      <xdr:rowOff>25399</xdr:rowOff>
    </xdr:from>
    <xdr:to>
      <xdr:col>16</xdr:col>
      <xdr:colOff>438150</xdr:colOff>
      <xdr:row>31</xdr:row>
      <xdr:rowOff>143435</xdr:rowOff>
    </xdr:to>
    <xdr:sp macro="" textlink="">
      <xdr:nvSpPr>
        <xdr:cNvPr id="2" name="TextBox 1">
          <a:extLst>
            <a:ext uri="{FF2B5EF4-FFF2-40B4-BE49-F238E27FC236}">
              <a16:creationId xmlns:a16="http://schemas.microsoft.com/office/drawing/2014/main" id="{F5314AC8-8C22-43AE-A7FC-95C518634CAD}"/>
            </a:ext>
          </a:extLst>
        </xdr:cNvPr>
        <xdr:cNvSpPr txBox="1"/>
      </xdr:nvSpPr>
      <xdr:spPr>
        <a:xfrm>
          <a:off x="8447928" y="4660152"/>
          <a:ext cx="2873375" cy="2610224"/>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Key Personnel</a:t>
          </a:r>
          <a:r>
            <a:rPr lang="en-US" sz="1000" baseline="0"/>
            <a:t> </a:t>
          </a:r>
          <a:br>
            <a:rPr lang="en-US" sz="1000" baseline="0"/>
          </a:br>
          <a:r>
            <a:rPr lang="en-US" sz="1000" b="1" baseline="0"/>
            <a:t>Must be named at the time of application</a:t>
          </a:r>
          <a:r>
            <a:rPr lang="en-US" sz="1000" baseline="0"/>
            <a:t>.  After application submission, prior written approval is </a:t>
          </a:r>
          <a:r>
            <a:rPr lang="en-US" sz="1000" b="1" baseline="0"/>
            <a:t>required</a:t>
          </a:r>
          <a:r>
            <a:rPr lang="en-US" sz="1000" baseline="0"/>
            <a:t> to replace or remove these personnel.</a:t>
          </a:r>
        </a:p>
        <a:p>
          <a:endParaRPr lang="en-US" sz="1000" baseline="0">
            <a:solidFill>
              <a:schemeClr val="dk1"/>
            </a:solidFill>
            <a:effectLst/>
            <a:latin typeface="+mn-lt"/>
            <a:ea typeface="+mn-ea"/>
            <a:cs typeface="+mn-cs"/>
          </a:endParaRPr>
        </a:p>
        <a:p>
          <a:r>
            <a:rPr lang="en-US" sz="1000">
              <a:solidFill>
                <a:schemeClr val="dk1"/>
              </a:solidFill>
              <a:effectLst/>
              <a:latin typeface="+mn-lt"/>
              <a:ea typeface="+mn-ea"/>
              <a:cs typeface="+mn-cs"/>
            </a:rPr>
            <a:t>Other personnel</a:t>
          </a:r>
          <a:r>
            <a:rPr lang="en-US" sz="1000" baseline="0">
              <a:solidFill>
                <a:schemeClr val="dk1"/>
              </a:solidFill>
              <a:effectLst/>
              <a:latin typeface="+mn-lt"/>
              <a:ea typeface="+mn-ea"/>
              <a:cs typeface="+mn-cs"/>
            </a:rPr>
            <a:t> </a:t>
          </a:r>
          <a:br>
            <a:rPr lang="en-US" sz="1000" baseline="0">
              <a:solidFill>
                <a:schemeClr val="dk1"/>
              </a:solidFill>
              <a:effectLst/>
              <a:latin typeface="+mn-lt"/>
              <a:ea typeface="+mn-ea"/>
              <a:cs typeface="+mn-cs"/>
            </a:rPr>
          </a:br>
          <a:r>
            <a:rPr lang="en-US" sz="1000" b="1" baseline="0">
              <a:solidFill>
                <a:schemeClr val="dk1"/>
              </a:solidFill>
              <a:effectLst/>
              <a:latin typeface="+mn-lt"/>
              <a:ea typeface="+mn-ea"/>
              <a:cs typeface="+mn-cs"/>
            </a:rPr>
            <a:t>May be unnamed </a:t>
          </a:r>
          <a:r>
            <a:rPr lang="en-US" sz="1000" baseline="0">
              <a:solidFill>
                <a:schemeClr val="dk1"/>
              </a:solidFill>
              <a:effectLst/>
              <a:latin typeface="+mn-lt"/>
              <a:ea typeface="+mn-ea"/>
              <a:cs typeface="+mn-cs"/>
            </a:rPr>
            <a:t>at the time of application submission.  If other personnel are yet to be recruited, or staffed, at the time of application, please type "To be determined" or equivalent in the Name field.  The position </a:t>
          </a:r>
          <a:r>
            <a:rPr lang="en-US" sz="1000" b="1" baseline="0">
              <a:solidFill>
                <a:schemeClr val="dk1"/>
              </a:solidFill>
              <a:effectLst/>
              <a:latin typeface="+mn-lt"/>
              <a:ea typeface="+mn-ea"/>
              <a:cs typeface="+mn-cs"/>
            </a:rPr>
            <a:t>must</a:t>
          </a:r>
          <a:r>
            <a:rPr lang="en-US" sz="1000" baseline="0">
              <a:solidFill>
                <a:schemeClr val="dk1"/>
              </a:solidFill>
              <a:effectLst/>
              <a:latin typeface="+mn-lt"/>
              <a:ea typeface="+mn-ea"/>
              <a:cs typeface="+mn-cs"/>
            </a:rPr>
            <a:t> be provided at the time of application submission.</a:t>
          </a:r>
          <a:br>
            <a:rPr lang="en-US" sz="1000" baseline="0">
              <a:solidFill>
                <a:schemeClr val="dk1"/>
              </a:solidFill>
              <a:effectLst/>
              <a:latin typeface="+mn-lt"/>
              <a:ea typeface="+mn-ea"/>
              <a:cs typeface="+mn-cs"/>
            </a:rPr>
          </a:br>
          <a:endParaRPr lang="en-US" sz="1000">
            <a:effectLst/>
          </a:endParaRPr>
        </a:p>
        <a:p>
          <a:r>
            <a:rPr lang="en-US" sz="1000" baseline="0">
              <a:solidFill>
                <a:schemeClr val="dk1"/>
              </a:solidFill>
              <a:effectLst/>
              <a:latin typeface="+mn-lt"/>
              <a:ea typeface="+mn-ea"/>
              <a:cs typeface="+mn-cs"/>
            </a:rPr>
            <a:t>After application submission, prior written approval is </a:t>
          </a:r>
          <a:r>
            <a:rPr lang="en-US" sz="1000" b="1" baseline="0">
              <a:solidFill>
                <a:schemeClr val="dk1"/>
              </a:solidFill>
              <a:effectLst/>
              <a:latin typeface="+mn-lt"/>
              <a:ea typeface="+mn-ea"/>
              <a:cs typeface="+mn-cs"/>
            </a:rPr>
            <a:t>not needed </a:t>
          </a:r>
          <a:r>
            <a:rPr lang="en-US" sz="1000" baseline="0">
              <a:solidFill>
                <a:schemeClr val="dk1"/>
              </a:solidFill>
              <a:effectLst/>
              <a:latin typeface="+mn-lt"/>
              <a:ea typeface="+mn-ea"/>
              <a:cs typeface="+mn-cs"/>
            </a:rPr>
            <a:t>to replace or remove other personnel.</a:t>
          </a:r>
          <a:endParaRPr lang="en-US" sz="1000">
            <a:effectLst/>
          </a:endParaRPr>
        </a:p>
        <a:p>
          <a:endParaRPr lang="en-US" sz="1000"/>
        </a:p>
      </xdr:txBody>
    </xdr:sp>
    <xdr:clientData fPrintsWithSheet="0"/>
  </xdr:twoCellAnchor>
  <xdr:twoCellAnchor>
    <xdr:from>
      <xdr:col>12</xdr:col>
      <xdr:colOff>3175</xdr:colOff>
      <xdr:row>54</xdr:row>
      <xdr:rowOff>12701</xdr:rowOff>
    </xdr:from>
    <xdr:to>
      <xdr:col>17</xdr:col>
      <xdr:colOff>9525</xdr:colOff>
      <xdr:row>60</xdr:row>
      <xdr:rowOff>76201</xdr:rowOff>
    </xdr:to>
    <xdr:sp macro="" textlink="">
      <xdr:nvSpPr>
        <xdr:cNvPr id="5" name="TextBox 4">
          <a:extLst>
            <a:ext uri="{FF2B5EF4-FFF2-40B4-BE49-F238E27FC236}">
              <a16:creationId xmlns:a16="http://schemas.microsoft.com/office/drawing/2014/main" id="{6B39B6F4-2E45-4816-85D1-D5905A66133B}"/>
            </a:ext>
          </a:extLst>
        </xdr:cNvPr>
        <xdr:cNvSpPr txBox="1"/>
      </xdr:nvSpPr>
      <xdr:spPr>
        <a:xfrm>
          <a:off x="8453755" y="8577581"/>
          <a:ext cx="2901950" cy="113030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Honoraria</a:t>
          </a:r>
          <a:r>
            <a:rPr lang="en-US" sz="1000"/>
            <a:t> are fixed fees provided for professional services.  </a:t>
          </a:r>
          <a:r>
            <a:rPr lang="en-US" sz="1000" baseline="0">
              <a:solidFill>
                <a:schemeClr val="dk1"/>
              </a:solidFill>
              <a:effectLst/>
              <a:latin typeface="+mn-lt"/>
              <a:ea typeface="+mn-ea"/>
              <a:cs typeface="+mn-cs"/>
            </a:rPr>
            <a:t>Honoria rates </a:t>
          </a:r>
          <a:r>
            <a:rPr lang="en-US" sz="1000" b="1" baseline="0">
              <a:solidFill>
                <a:schemeClr val="dk1"/>
              </a:solidFill>
              <a:effectLst/>
              <a:latin typeface="+mn-lt"/>
              <a:ea typeface="+mn-ea"/>
              <a:cs typeface="+mn-cs"/>
            </a:rPr>
            <a:t>require justification</a:t>
          </a:r>
          <a:r>
            <a:rPr lang="en-US" sz="1000" baseline="0">
              <a:solidFill>
                <a:schemeClr val="dk1"/>
              </a:solidFill>
              <a:effectLst/>
              <a:latin typeface="+mn-lt"/>
              <a:ea typeface="+mn-ea"/>
              <a:cs typeface="+mn-cs"/>
            </a:rPr>
            <a:t> in the Narrative-Primary tab.  A justification can estimate the number of hours that the work will take to complete, creating an approximate hourly rate.  This rate can be compared to market rates in the region.</a:t>
          </a:r>
          <a:endParaRPr lang="en-US" sz="800"/>
        </a:p>
      </xdr:txBody>
    </xdr:sp>
    <xdr:clientData fPrintsWithSheet="0"/>
  </xdr:twoCellAnchor>
  <xdr:twoCellAnchor>
    <xdr:from>
      <xdr:col>11</xdr:col>
      <xdr:colOff>38735</xdr:colOff>
      <xdr:row>78</xdr:row>
      <xdr:rowOff>137160</xdr:rowOff>
    </xdr:from>
    <xdr:to>
      <xdr:col>16</xdr:col>
      <xdr:colOff>441960</xdr:colOff>
      <xdr:row>88</xdr:row>
      <xdr:rowOff>129540</xdr:rowOff>
    </xdr:to>
    <xdr:sp macro="" textlink="">
      <xdr:nvSpPr>
        <xdr:cNvPr id="6" name="TextBox 5">
          <a:hlinkClick xmlns:r="http://schemas.openxmlformats.org/officeDocument/2006/relationships" r:id="rId1"/>
          <a:extLst>
            <a:ext uri="{FF2B5EF4-FFF2-40B4-BE49-F238E27FC236}">
              <a16:creationId xmlns:a16="http://schemas.microsoft.com/office/drawing/2014/main" id="{3226D978-BBAB-43AA-9E52-F7F447C36886}"/>
            </a:ext>
          </a:extLst>
        </xdr:cNvPr>
        <xdr:cNvSpPr txBox="1"/>
      </xdr:nvSpPr>
      <xdr:spPr>
        <a:xfrm>
          <a:off x="8428355" y="12824460"/>
          <a:ext cx="2902585" cy="174498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Procurements exceeding $3500 must be competitively sourced.  </a:t>
          </a:r>
          <a:r>
            <a:rPr lang="en-US" sz="1100" baseline="0">
              <a:solidFill>
                <a:schemeClr val="dk1"/>
              </a:solidFill>
              <a:effectLst/>
              <a:latin typeface="+mn-lt"/>
              <a:ea typeface="+mn-ea"/>
              <a:cs typeface="+mn-cs"/>
            </a:rPr>
            <a:t>This threshold applies to the entire invoice from a vendor, not a single line item.  </a:t>
          </a:r>
        </a:p>
        <a:p>
          <a:endParaRPr lang="en-US" sz="1000" baseline="0"/>
        </a:p>
        <a:p>
          <a:r>
            <a:rPr lang="en-US" sz="1000"/>
            <a:t>If this</a:t>
          </a:r>
          <a:r>
            <a:rPr lang="en-US" sz="1000" baseline="0"/>
            <a:t> project is awarded and a procurement order exceeds $3500, you will be required to gather and compare mutliple vendor quotes </a:t>
          </a:r>
          <a:r>
            <a:rPr lang="en-US" sz="1000" b="1" baseline="0"/>
            <a:t>prior</a:t>
          </a:r>
          <a:r>
            <a:rPr lang="en-US" sz="1000" baseline="0"/>
            <a:t> to purchase.  An awardee can document vendor selection via a </a:t>
          </a:r>
          <a:r>
            <a:rPr lang="en-US" sz="1000" baseline="0">
              <a:solidFill>
                <a:srgbClr val="002060"/>
              </a:solidFill>
            </a:rPr>
            <a:t>awardee sole source and bid analysis form</a:t>
          </a:r>
          <a:r>
            <a:rPr lang="en-US" sz="1000" baseline="0"/>
            <a:t>.</a:t>
          </a:r>
          <a:endParaRPr lang="en-US" sz="1000"/>
        </a:p>
      </xdr:txBody>
    </xdr:sp>
    <xdr:clientData fPrintsWithSheet="0"/>
  </xdr:twoCellAnchor>
  <xdr:twoCellAnchor>
    <xdr:from>
      <xdr:col>12</xdr:col>
      <xdr:colOff>635</xdr:colOff>
      <xdr:row>101</xdr:row>
      <xdr:rowOff>163195</xdr:rowOff>
    </xdr:from>
    <xdr:to>
      <xdr:col>16</xdr:col>
      <xdr:colOff>445770</xdr:colOff>
      <xdr:row>104</xdr:row>
      <xdr:rowOff>68580</xdr:rowOff>
    </xdr:to>
    <xdr:sp macro="" textlink="">
      <xdr:nvSpPr>
        <xdr:cNvPr id="7" name="TextBox 6">
          <a:extLst>
            <a:ext uri="{FF2B5EF4-FFF2-40B4-BE49-F238E27FC236}">
              <a16:creationId xmlns:a16="http://schemas.microsoft.com/office/drawing/2014/main" id="{AF0C0118-C881-4FCC-B5D3-C06024BE6919}"/>
            </a:ext>
          </a:extLst>
        </xdr:cNvPr>
        <xdr:cNvSpPr txBox="1"/>
      </xdr:nvSpPr>
      <xdr:spPr>
        <a:xfrm>
          <a:off x="8451215" y="16873855"/>
          <a:ext cx="2883535" cy="45402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A </a:t>
          </a:r>
          <a:r>
            <a:rPr lang="en-US" sz="1000" b="1"/>
            <a:t>supply</a:t>
          </a:r>
          <a:r>
            <a:rPr lang="en-US" sz="1000" baseline="0"/>
            <a:t> is a single item valued at less than $1000 and with a use life of one year or less.</a:t>
          </a:r>
        </a:p>
      </xdr:txBody>
    </xdr:sp>
    <xdr:clientData fPrintsWithSheet="0"/>
  </xdr:twoCellAnchor>
  <xdr:twoCellAnchor>
    <xdr:from>
      <xdr:col>11</xdr:col>
      <xdr:colOff>53975</xdr:colOff>
      <xdr:row>132</xdr:row>
      <xdr:rowOff>19050</xdr:rowOff>
    </xdr:from>
    <xdr:to>
      <xdr:col>17</xdr:col>
      <xdr:colOff>9525</xdr:colOff>
      <xdr:row>135</xdr:row>
      <xdr:rowOff>160020</xdr:rowOff>
    </xdr:to>
    <xdr:sp macro="" textlink="">
      <xdr:nvSpPr>
        <xdr:cNvPr id="8" name="TextBox 7">
          <a:extLst>
            <a:ext uri="{FF2B5EF4-FFF2-40B4-BE49-F238E27FC236}">
              <a16:creationId xmlns:a16="http://schemas.microsoft.com/office/drawing/2014/main" id="{415C2CF9-8264-4417-9495-E39991713390}"/>
            </a:ext>
          </a:extLst>
        </xdr:cNvPr>
        <xdr:cNvSpPr txBox="1"/>
      </xdr:nvSpPr>
      <xdr:spPr>
        <a:xfrm>
          <a:off x="8443595" y="19579590"/>
          <a:ext cx="2912110" cy="65913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Services</a:t>
          </a:r>
          <a:r>
            <a:rPr lang="en-US" sz="1000" baseline="0"/>
            <a:t> are actions fulfilled by third party contributors.  This category includes consultants and contractors under a grant.</a:t>
          </a:r>
        </a:p>
        <a:p>
          <a:endParaRPr lang="en-US" sz="1000" baseline="0"/>
        </a:p>
      </xdr:txBody>
    </xdr:sp>
    <xdr:clientData fPrintsWithSheet="0"/>
  </xdr:twoCellAnchor>
  <xdr:twoCellAnchor>
    <xdr:from>
      <xdr:col>12</xdr:col>
      <xdr:colOff>3175</xdr:colOff>
      <xdr:row>195</xdr:row>
      <xdr:rowOff>144781</xdr:rowOff>
    </xdr:from>
    <xdr:to>
      <xdr:col>17</xdr:col>
      <xdr:colOff>274320</xdr:colOff>
      <xdr:row>196</xdr:row>
      <xdr:rowOff>0</xdr:rowOff>
    </xdr:to>
    <xdr:sp macro="" textlink="">
      <xdr:nvSpPr>
        <xdr:cNvPr id="16" name="TextBox 15">
          <a:extLst>
            <a:ext uri="{FF2B5EF4-FFF2-40B4-BE49-F238E27FC236}">
              <a16:creationId xmlns:a16="http://schemas.microsoft.com/office/drawing/2014/main" id="{29D38D38-C975-411E-904C-530FC6E75EC3}"/>
            </a:ext>
            <a:ext uri="{147F2762-F138-4A5C-976F-8EAC2B608ADB}">
              <a16:predDERef xmlns:a16="http://schemas.microsoft.com/office/drawing/2014/main" pred="{415C2CF9-8264-4417-9495-E39991713390}"/>
            </a:ext>
          </a:extLst>
        </xdr:cNvPr>
        <xdr:cNvSpPr txBox="1"/>
      </xdr:nvSpPr>
      <xdr:spPr>
        <a:xfrm>
          <a:off x="8453755" y="49263301"/>
          <a:ext cx="3166745" cy="272796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 expenses are paid</a:t>
          </a:r>
          <a:r>
            <a:rPr lang="en-US" sz="1000" b="1" baseline="0"/>
            <a:t> as a percentage of direct expenses.  There are three major allowable categories:</a:t>
          </a:r>
        </a:p>
        <a:p>
          <a:endParaRPr lang="en-US" sz="1000" b="1" baseline="0"/>
        </a:p>
        <a:p>
          <a:r>
            <a:rPr lang="en-US" sz="1000" b="0" baseline="0"/>
            <a:t>1). NICRA (Negotiated Indirect Cost Rate Agreement) - A US Federal Agency must have approved this rate.  </a:t>
          </a:r>
        </a:p>
        <a:p>
          <a:endParaRPr lang="en-US" sz="1000" b="0" baseline="0"/>
        </a:p>
        <a:p>
          <a:r>
            <a:rPr lang="en-US" sz="1000" b="0" baseline="0"/>
            <a:t>2). DeMinimis Rate - If you institution does not have a NICRA, you may claim a 10% indirect rate.</a:t>
          </a:r>
        </a:p>
        <a:p>
          <a:endParaRPr lang="en-US" sz="1000" b="0" baseline="0"/>
        </a:p>
        <a:p>
          <a:r>
            <a:rPr lang="en-US" sz="1000" b="0" baseline="0"/>
            <a:t>3). Capped Rate - The funder or CRDF Global may cap the rate at a certain amount, like 8%.  The funding opportunity may not allow indirect costs at all.  </a:t>
          </a:r>
          <a:endParaRPr lang="en-US" sz="1000" b="0"/>
        </a:p>
        <a:p>
          <a:br>
            <a:rPr lang="en-US" sz="1000" b="0" baseline="0"/>
          </a:br>
          <a:r>
            <a:rPr lang="en-US" sz="1000" b="0" baseline="0">
              <a:solidFill>
                <a:sysClr val="windowText" lastClr="000000"/>
              </a:solidFill>
            </a:rPr>
            <a:t>If your institution has a NICRA and wishes to costshare all or part of their indirect costs, please move to the </a:t>
          </a:r>
          <a:r>
            <a:rPr lang="en-US" sz="1000" b="1" baseline="0">
              <a:solidFill>
                <a:sysClr val="windowText" lastClr="000000"/>
              </a:solidFill>
            </a:rPr>
            <a:t>Costshare</a:t>
          </a:r>
          <a:r>
            <a:rPr lang="en-US" sz="1000" b="0" baseline="0">
              <a:solidFill>
                <a:sysClr val="windowText" lastClr="000000"/>
              </a:solidFill>
            </a:rPr>
            <a:t> tab and follow the instructions.</a:t>
          </a:r>
        </a:p>
        <a:p>
          <a:endParaRPr lang="en-US" sz="1000" b="0" baseline="0"/>
        </a:p>
      </xdr:txBody>
    </xdr:sp>
    <xdr:clientData fPrintsWithSheet="0"/>
  </xdr:twoCellAnchor>
  <xdr:twoCellAnchor>
    <xdr:from>
      <xdr:col>12</xdr:col>
      <xdr:colOff>9525</xdr:colOff>
      <xdr:row>196</xdr:row>
      <xdr:rowOff>0</xdr:rowOff>
    </xdr:from>
    <xdr:to>
      <xdr:col>17</xdr:col>
      <xdr:colOff>447675</xdr:colOff>
      <xdr:row>200</xdr:row>
      <xdr:rowOff>19050</xdr:rowOff>
    </xdr:to>
    <xdr:sp macro="" textlink="">
      <xdr:nvSpPr>
        <xdr:cNvPr id="17" name="TextBox 16">
          <a:extLst>
            <a:ext uri="{FF2B5EF4-FFF2-40B4-BE49-F238E27FC236}">
              <a16:creationId xmlns:a16="http://schemas.microsoft.com/office/drawing/2014/main" id="{CF5A3C11-6E42-4F7D-9551-A7C05B6ED759}"/>
            </a:ext>
            <a:ext uri="{147F2762-F138-4A5C-976F-8EAC2B608ADB}">
              <a16:predDERef xmlns:a16="http://schemas.microsoft.com/office/drawing/2014/main" pred="{29D38D38-C975-411E-904C-530FC6E75EC3}"/>
            </a:ext>
          </a:extLst>
        </xdr:cNvPr>
        <xdr:cNvSpPr txBox="1"/>
      </xdr:nvSpPr>
      <xdr:spPr>
        <a:xfrm>
          <a:off x="8248650" y="43767375"/>
          <a:ext cx="3324225" cy="2419350"/>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Indirect</a:t>
          </a:r>
          <a:r>
            <a:rPr lang="en-US" sz="1000" b="1" baseline="0"/>
            <a:t> rates may only be applied to certain expenses.  Modified Total Direct Costs exclude certain expenses:</a:t>
          </a:r>
        </a:p>
        <a:p>
          <a:endParaRPr lang="en-US" sz="1000" b="1" baseline="0"/>
        </a:p>
        <a:p>
          <a:r>
            <a:rPr lang="en-US" sz="1000" b="1"/>
            <a:t>Includes:</a:t>
          </a:r>
        </a:p>
        <a:p>
          <a:r>
            <a:rPr lang="en-US" sz="1000" b="0"/>
            <a:t>Direct salaries and wages, applicable fringe benefits, materials and supplies, services, staff travel expenses, subcontracts, and up</a:t>
          </a:r>
          <a:r>
            <a:rPr lang="en-US" sz="1000" b="0" baseline="0"/>
            <a:t> </a:t>
          </a:r>
          <a:r>
            <a:rPr lang="en-US" sz="1000" b="0"/>
            <a:t>to the first $25,000 of each subaward.</a:t>
          </a:r>
        </a:p>
        <a:p>
          <a:endParaRPr lang="en-US" sz="1000" b="0"/>
        </a:p>
        <a:p>
          <a:r>
            <a:rPr lang="en-US" sz="1000" b="1"/>
            <a:t>Excludes:</a:t>
          </a:r>
        </a:p>
        <a:p>
          <a:r>
            <a:rPr lang="en-US" sz="1000" b="0"/>
            <a:t>Equipment, capital expenditures, charges for patient care, rental costs, tuition remission, scholarships and fellowships, travel expenses and conference registrations for participants (not awardee staff), &amp; the portion of each subaward</a:t>
          </a:r>
          <a:r>
            <a:rPr lang="en-US" sz="1000" b="0" baseline="0"/>
            <a:t> </a:t>
          </a:r>
          <a:r>
            <a:rPr lang="en-US" sz="1000" b="0"/>
            <a:t>in excess of $25,000.</a:t>
          </a:r>
        </a:p>
      </xdr:txBody>
    </xdr:sp>
    <xdr:clientData fPrintsWithSheet="0"/>
  </xdr:twoCellAnchor>
  <xdr:twoCellAnchor>
    <xdr:from>
      <xdr:col>11</xdr:col>
      <xdr:colOff>53340</xdr:colOff>
      <xdr:row>90</xdr:row>
      <xdr:rowOff>89535</xdr:rowOff>
    </xdr:from>
    <xdr:to>
      <xdr:col>16</xdr:col>
      <xdr:colOff>449580</xdr:colOff>
      <xdr:row>93</xdr:row>
      <xdr:rowOff>15240</xdr:rowOff>
    </xdr:to>
    <xdr:sp macro="" textlink="">
      <xdr:nvSpPr>
        <xdr:cNvPr id="18" name="TextBox 17">
          <a:extLst>
            <a:ext uri="{FF2B5EF4-FFF2-40B4-BE49-F238E27FC236}">
              <a16:creationId xmlns:a16="http://schemas.microsoft.com/office/drawing/2014/main" id="{D9474311-9053-46B4-9DDD-651B22FEE16A}"/>
            </a:ext>
          </a:extLst>
        </xdr:cNvPr>
        <xdr:cNvSpPr txBox="1"/>
      </xdr:nvSpPr>
      <xdr:spPr>
        <a:xfrm>
          <a:off x="8442960" y="14895195"/>
          <a:ext cx="2895600" cy="474345"/>
        </a:xfrm>
        <a:prstGeom prst="rect">
          <a:avLst/>
        </a:prstGeom>
        <a:solidFill>
          <a:schemeClr val="tx2">
            <a:lumMod val="20000"/>
            <a:lumOff val="80000"/>
          </a:schemeClr>
        </a:solidFill>
        <a:ln w="12700" cmpd="sng">
          <a:noFill/>
        </a:ln>
        <a:effectLst>
          <a:outerShdw blurRad="50800" dist="38100" dir="2700000" algn="tl" rotWithShape="0">
            <a:prstClr val="black">
              <a:alpha val="40000"/>
            </a:prstClr>
          </a:outerShdw>
          <a:softEdge rad="1270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t>Equipment</a:t>
          </a:r>
          <a:r>
            <a:rPr lang="en-US" sz="1000" baseline="0"/>
            <a:t> is a single item valued at more than $5000 and with a use life of more than one year. </a:t>
          </a:r>
        </a:p>
        <a:p>
          <a:endParaRPr lang="en-US" sz="1000" baseline="0"/>
        </a:p>
      </xdr:txBody>
    </xdr:sp>
    <xdr:clientData fPrintsWithSheet="0"/>
  </xdr:twoCellAnchor>
  <xdr:twoCellAnchor>
    <xdr:from>
      <xdr:col>12</xdr:col>
      <xdr:colOff>28575</xdr:colOff>
      <xdr:row>200</xdr:row>
      <xdr:rowOff>66675</xdr:rowOff>
    </xdr:from>
    <xdr:to>
      <xdr:col>14</xdr:col>
      <xdr:colOff>381000</xdr:colOff>
      <xdr:row>202</xdr:row>
      <xdr:rowOff>123825</xdr:rowOff>
    </xdr:to>
    <xdr:sp macro="" textlink="">
      <xdr:nvSpPr>
        <xdr:cNvPr id="25" name="Rectangle 24">
          <a:extLst>
            <a:ext uri="{FF2B5EF4-FFF2-40B4-BE49-F238E27FC236}">
              <a16:creationId xmlns:a16="http://schemas.microsoft.com/office/drawing/2014/main" id="{4885B554-F3E5-4711-B402-180247DE9107}"/>
            </a:ext>
          </a:extLst>
        </xdr:cNvPr>
        <xdr:cNvSpPr/>
      </xdr:nvSpPr>
      <xdr:spPr>
        <a:xfrm>
          <a:off x="9353550" y="56807100"/>
          <a:ext cx="1571625" cy="533400"/>
        </a:xfrm>
        <a:prstGeom prst="rect">
          <a:avLst/>
        </a:prstGeom>
        <a:solidFill>
          <a:schemeClr val="tx2">
            <a:lumMod val="60000"/>
            <a:lumOff val="40000"/>
          </a:schemeClr>
        </a:solidFill>
        <a:ln>
          <a:solidFill>
            <a:schemeClr val="tx2">
              <a:lumMod val="60000"/>
              <a:lumOff val="4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Click</a:t>
          </a:r>
          <a:r>
            <a:rPr lang="en-US" sz="1000" b="0" cap="none" spc="0" baseline="0">
              <a:ln w="0"/>
              <a:solidFill>
                <a:schemeClr val="tx1"/>
              </a:solidFill>
              <a:effectLst/>
            </a:rPr>
            <a:t> here to start</a:t>
          </a:r>
          <a:br>
            <a:rPr lang="en-US" sz="1000" b="0" cap="none" spc="0" baseline="0">
              <a:ln w="0"/>
              <a:solidFill>
                <a:schemeClr val="tx1"/>
              </a:solidFill>
              <a:effectLst/>
            </a:rPr>
          </a:br>
          <a:r>
            <a:rPr lang="en-US" sz="1000" b="0" cap="none" spc="0" baseline="0">
              <a:ln w="0"/>
              <a:solidFill>
                <a:schemeClr val="tx1"/>
              </a:solidFill>
              <a:effectLst/>
            </a:rPr>
            <a:t> Budget Narrative</a:t>
          </a:r>
          <a:endParaRPr lang="en-US" sz="1000" b="0" cap="none" spc="0">
            <a:ln w="0"/>
            <a:solidFill>
              <a:schemeClr val="tx1"/>
            </a:solidFill>
            <a:effectLst/>
          </a:endParaRPr>
        </a:p>
      </xdr:txBody>
    </xdr:sp>
    <xdr:clientData/>
  </xdr:twoCellAnchor>
  <xdr:twoCellAnchor>
    <xdr:from>
      <xdr:col>4</xdr:col>
      <xdr:colOff>1409700</xdr:colOff>
      <xdr:row>210</xdr:row>
      <xdr:rowOff>0</xdr:rowOff>
    </xdr:from>
    <xdr:to>
      <xdr:col>6</xdr:col>
      <xdr:colOff>142875</xdr:colOff>
      <xdr:row>211</xdr:row>
      <xdr:rowOff>133350</xdr:rowOff>
    </xdr:to>
    <xdr:sp macro="" textlink="">
      <xdr:nvSpPr>
        <xdr:cNvPr id="30" name="Rectangle 29">
          <a:hlinkClick xmlns:r="http://schemas.openxmlformats.org/officeDocument/2006/relationships" r:id="rId2"/>
          <a:extLst>
            <a:ext uri="{FF2B5EF4-FFF2-40B4-BE49-F238E27FC236}">
              <a16:creationId xmlns:a16="http://schemas.microsoft.com/office/drawing/2014/main" id="{C18A713E-F2BA-475E-BF59-8DD546E1A8A6}"/>
            </a:ext>
          </a:extLst>
        </xdr:cNvPr>
        <xdr:cNvSpPr/>
      </xdr:nvSpPr>
      <xdr:spPr>
        <a:xfrm>
          <a:off x="4676775" y="51949350"/>
          <a:ext cx="1571625" cy="285750"/>
        </a:xfrm>
        <a:prstGeom prst="rect">
          <a:avLst/>
        </a:prstGeom>
        <a:solidFill>
          <a:schemeClr val="accent2">
            <a:lumMod val="40000"/>
            <a:lumOff val="60000"/>
          </a:schemeClr>
        </a:solidFill>
        <a:ln>
          <a:solidFill>
            <a:schemeClr val="accent2">
              <a:lumMod val="40000"/>
              <a:lumOff val="6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b="0" cap="none" spc="0">
              <a:ln w="0"/>
              <a:solidFill>
                <a:schemeClr val="tx1"/>
              </a:solidFill>
              <a:effectLst/>
            </a:rPr>
            <a:t>Cost</a:t>
          </a:r>
          <a:r>
            <a:rPr lang="en-US" sz="1000" b="0" cap="none" spc="0" baseline="0">
              <a:ln w="0"/>
              <a:solidFill>
                <a:schemeClr val="tx1"/>
              </a:solidFill>
              <a:effectLst/>
            </a:rPr>
            <a:t> Shares</a:t>
          </a:r>
          <a:endParaRPr lang="en-US" sz="1000" b="0" cap="none" spc="0">
            <a:ln w="0"/>
            <a:solidFill>
              <a:schemeClr val="tx1"/>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2"/>
  <sheetViews>
    <sheetView showGridLines="0" showZeros="0" workbookViewId="0">
      <selection activeCell="D27" sqref="D27"/>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t="s">
        <v>0</v>
      </c>
      <c r="D1" s="31"/>
    </row>
    <row r="2" spans="2:11" ht="34.5" customHeight="1" x14ac:dyDescent="0.35">
      <c r="C2" s="246" t="s">
        <v>1</v>
      </c>
      <c r="D2" s="246"/>
      <c r="E2" s="246"/>
      <c r="F2" s="246"/>
      <c r="G2" s="246"/>
      <c r="H2" s="246"/>
      <c r="I2" s="246"/>
      <c r="J2" s="246"/>
    </row>
    <row r="5" spans="2:11" ht="12" customHeight="1" x14ac:dyDescent="0.5">
      <c r="B5" s="9"/>
      <c r="C5" s="10"/>
      <c r="D5" s="11"/>
      <c r="E5" s="10"/>
      <c r="F5" s="10"/>
      <c r="G5" s="10"/>
      <c r="H5" s="10"/>
      <c r="I5" s="10"/>
      <c r="J5" s="10"/>
      <c r="K5" s="12"/>
    </row>
    <row r="6" spans="2:11" ht="15.5" x14ac:dyDescent="0.35">
      <c r="B6" s="13"/>
      <c r="C6" s="14"/>
      <c r="D6" s="15" t="s">
        <v>2</v>
      </c>
      <c r="E6" s="16"/>
      <c r="F6" s="16"/>
      <c r="G6" s="16"/>
      <c r="H6" s="16"/>
      <c r="I6" s="16"/>
      <c r="J6" s="16"/>
      <c r="K6" s="17"/>
    </row>
    <row r="7" spans="2:11" ht="12" customHeight="1" x14ac:dyDescent="0.35">
      <c r="B7" s="13"/>
      <c r="C7" s="18"/>
      <c r="D7" s="19"/>
      <c r="E7" s="18"/>
      <c r="F7" s="18"/>
      <c r="G7" s="18"/>
      <c r="H7" s="18"/>
      <c r="I7" s="18"/>
      <c r="J7" s="18"/>
      <c r="K7" s="17"/>
    </row>
    <row r="8" spans="2:11" x14ac:dyDescent="0.35">
      <c r="B8" s="13"/>
      <c r="C8" s="4"/>
      <c r="D8" s="5" t="s">
        <v>3</v>
      </c>
      <c r="E8" s="241" t="s">
        <v>4</v>
      </c>
      <c r="F8" s="241" t="s">
        <v>5</v>
      </c>
      <c r="G8" s="241" t="s">
        <v>6</v>
      </c>
      <c r="H8" s="241" t="s">
        <v>7</v>
      </c>
      <c r="I8" s="241" t="s">
        <v>8</v>
      </c>
      <c r="J8" s="238" t="s">
        <v>9</v>
      </c>
      <c r="K8" s="17"/>
    </row>
    <row r="9" spans="2:11" x14ac:dyDescent="0.35">
      <c r="B9" s="13"/>
      <c r="C9" s="6">
        <v>1</v>
      </c>
      <c r="D9" s="190" t="e">
        <f>#REF!</f>
        <v>#REF!</v>
      </c>
      <c r="E9" s="38" t="e">
        <f>#REF!</f>
        <v>#REF!</v>
      </c>
      <c r="F9" s="38" t="e">
        <f>IF(H9&gt;5000,"Yes","No")</f>
        <v>#REF!</v>
      </c>
      <c r="G9" s="93" t="e">
        <f>#REF!</f>
        <v>#REF!</v>
      </c>
      <c r="H9" s="71" t="e">
        <f>#REF!</f>
        <v>#REF!</v>
      </c>
      <c r="I9" s="30" t="e">
        <f>#REF!</f>
        <v>#REF!</v>
      </c>
      <c r="J9" s="228" t="e">
        <f>H9*I9</f>
        <v>#REF!</v>
      </c>
      <c r="K9" s="17"/>
    </row>
    <row r="10" spans="2:11" x14ac:dyDescent="0.35">
      <c r="B10" s="13"/>
      <c r="C10" s="6">
        <v>2</v>
      </c>
      <c r="D10" s="190" t="e">
        <f>#REF!</f>
        <v>#REF!</v>
      </c>
      <c r="E10" s="38" t="e">
        <f>#REF!</f>
        <v>#REF!</v>
      </c>
      <c r="F10" s="38" t="e">
        <f t="shared" ref="F10:F18" si="0">IF(H10&gt;5000,"Yes","No")</f>
        <v>#REF!</v>
      </c>
      <c r="G10" s="93" t="e">
        <f>#REF!</f>
        <v>#REF!</v>
      </c>
      <c r="H10" s="71" t="e">
        <f>#REF!</f>
        <v>#REF!</v>
      </c>
      <c r="I10" s="30" t="e">
        <f>#REF!</f>
        <v>#REF!</v>
      </c>
      <c r="J10" s="228" t="e">
        <f t="shared" ref="J10:J18" si="1">H10*I10</f>
        <v>#REF!</v>
      </c>
      <c r="K10" s="17"/>
    </row>
    <row r="11" spans="2:11" x14ac:dyDescent="0.35">
      <c r="B11" s="13"/>
      <c r="C11" s="6">
        <v>3</v>
      </c>
      <c r="D11" s="190" t="e">
        <f>#REF!</f>
        <v>#REF!</v>
      </c>
      <c r="E11" s="38" t="e">
        <f>#REF!</f>
        <v>#REF!</v>
      </c>
      <c r="F11" s="38" t="e">
        <f t="shared" si="0"/>
        <v>#REF!</v>
      </c>
      <c r="G11" s="93" t="e">
        <f>#REF!</f>
        <v>#REF!</v>
      </c>
      <c r="H11" s="71" t="e">
        <f>#REF!</f>
        <v>#REF!</v>
      </c>
      <c r="I11" s="30" t="e">
        <f>#REF!</f>
        <v>#REF!</v>
      </c>
      <c r="J11" s="228" t="e">
        <f t="shared" si="1"/>
        <v>#REF!</v>
      </c>
      <c r="K11" s="17"/>
    </row>
    <row r="12" spans="2:11" x14ac:dyDescent="0.35">
      <c r="B12" s="13"/>
      <c r="C12" s="6">
        <v>4</v>
      </c>
      <c r="D12" s="190" t="e">
        <f>#REF!</f>
        <v>#REF!</v>
      </c>
      <c r="E12" s="38" t="e">
        <f>#REF!</f>
        <v>#REF!</v>
      </c>
      <c r="F12" s="38" t="e">
        <f t="shared" si="0"/>
        <v>#REF!</v>
      </c>
      <c r="G12" s="93" t="e">
        <f>#REF!</f>
        <v>#REF!</v>
      </c>
      <c r="H12" s="71" t="e">
        <f>#REF!</f>
        <v>#REF!</v>
      </c>
      <c r="I12" s="30" t="e">
        <f>#REF!</f>
        <v>#REF!</v>
      </c>
      <c r="J12" s="228" t="e">
        <f t="shared" si="1"/>
        <v>#REF!</v>
      </c>
      <c r="K12" s="17"/>
    </row>
    <row r="13" spans="2:11" x14ac:dyDescent="0.35">
      <c r="B13" s="13"/>
      <c r="C13" s="6">
        <v>5</v>
      </c>
      <c r="D13" s="190" t="e">
        <f>#REF!</f>
        <v>#REF!</v>
      </c>
      <c r="E13" s="38" t="e">
        <f>#REF!</f>
        <v>#REF!</v>
      </c>
      <c r="F13" s="38" t="e">
        <f>IF(H13&gt;5000,"Yes","No")</f>
        <v>#REF!</v>
      </c>
      <c r="G13" s="93" t="e">
        <f>#REF!</f>
        <v>#REF!</v>
      </c>
      <c r="H13" s="71" t="e">
        <f>#REF!</f>
        <v>#REF!</v>
      </c>
      <c r="I13" s="30" t="e">
        <f>#REF!</f>
        <v>#REF!</v>
      </c>
      <c r="J13" s="228" t="e">
        <f t="shared" si="1"/>
        <v>#REF!</v>
      </c>
      <c r="K13" s="17"/>
    </row>
    <row r="14" spans="2:11" x14ac:dyDescent="0.35">
      <c r="B14" s="13"/>
      <c r="C14" s="6">
        <v>6</v>
      </c>
      <c r="D14" s="190" t="e">
        <f>#REF!</f>
        <v>#REF!</v>
      </c>
      <c r="E14" s="38" t="e">
        <f>#REF!</f>
        <v>#REF!</v>
      </c>
      <c r="F14" s="38" t="e">
        <f>IF(H14&gt;5000,"Yes","No")</f>
        <v>#REF!</v>
      </c>
      <c r="G14" s="93" t="e">
        <f>#REF!</f>
        <v>#REF!</v>
      </c>
      <c r="H14" s="71" t="e">
        <f>#REF!</f>
        <v>#REF!</v>
      </c>
      <c r="I14" s="30" t="e">
        <f>#REF!</f>
        <v>#REF!</v>
      </c>
      <c r="J14" s="228" t="e">
        <f t="shared" si="1"/>
        <v>#REF!</v>
      </c>
      <c r="K14" s="17"/>
    </row>
    <row r="15" spans="2:11" x14ac:dyDescent="0.35">
      <c r="B15" s="13"/>
      <c r="C15" s="6">
        <v>7</v>
      </c>
      <c r="D15" s="190" t="e">
        <f>#REF!</f>
        <v>#REF!</v>
      </c>
      <c r="E15" s="38" t="e">
        <f>#REF!</f>
        <v>#REF!</v>
      </c>
      <c r="F15" s="38" t="e">
        <f t="shared" si="0"/>
        <v>#REF!</v>
      </c>
      <c r="G15" s="93" t="e">
        <f>#REF!</f>
        <v>#REF!</v>
      </c>
      <c r="H15" s="71" t="e">
        <f>#REF!</f>
        <v>#REF!</v>
      </c>
      <c r="I15" s="30" t="e">
        <f>#REF!</f>
        <v>#REF!</v>
      </c>
      <c r="J15" s="228" t="e">
        <f t="shared" si="1"/>
        <v>#REF!</v>
      </c>
      <c r="K15" s="17"/>
    </row>
    <row r="16" spans="2:11" x14ac:dyDescent="0.35">
      <c r="B16" s="13"/>
      <c r="C16" s="6">
        <v>8</v>
      </c>
      <c r="D16" s="190" t="e">
        <f>#REF!</f>
        <v>#REF!</v>
      </c>
      <c r="E16" s="38" t="e">
        <f>#REF!</f>
        <v>#REF!</v>
      </c>
      <c r="F16" s="38" t="e">
        <f t="shared" si="0"/>
        <v>#REF!</v>
      </c>
      <c r="G16" s="93" t="e">
        <f>#REF!</f>
        <v>#REF!</v>
      </c>
      <c r="H16" s="71" t="e">
        <f>#REF!</f>
        <v>#REF!</v>
      </c>
      <c r="I16" s="30" t="e">
        <f>#REF!</f>
        <v>#REF!</v>
      </c>
      <c r="J16" s="228" t="e">
        <f t="shared" si="1"/>
        <v>#REF!</v>
      </c>
      <c r="K16" s="17"/>
    </row>
    <row r="17" spans="2:11" x14ac:dyDescent="0.35">
      <c r="B17" s="13"/>
      <c r="C17" s="6">
        <v>9</v>
      </c>
      <c r="D17" s="190" t="e">
        <f>#REF!</f>
        <v>#REF!</v>
      </c>
      <c r="E17" s="38" t="e">
        <f>#REF!</f>
        <v>#REF!</v>
      </c>
      <c r="F17" s="38" t="e">
        <f t="shared" si="0"/>
        <v>#REF!</v>
      </c>
      <c r="G17" s="93" t="e">
        <f>#REF!</f>
        <v>#REF!</v>
      </c>
      <c r="H17" s="71" t="e">
        <f>#REF!</f>
        <v>#REF!</v>
      </c>
      <c r="I17" s="30" t="e">
        <f>#REF!</f>
        <v>#REF!</v>
      </c>
      <c r="J17" s="228" t="e">
        <f t="shared" si="1"/>
        <v>#REF!</v>
      </c>
      <c r="K17" s="17"/>
    </row>
    <row r="18" spans="2:11" x14ac:dyDescent="0.35">
      <c r="B18" s="13"/>
      <c r="C18" s="6">
        <v>10</v>
      </c>
      <c r="D18" s="190" t="e">
        <f>#REF!</f>
        <v>#REF!</v>
      </c>
      <c r="E18" s="38" t="e">
        <f>#REF!</f>
        <v>#REF!</v>
      </c>
      <c r="F18" s="38" t="e">
        <f t="shared" si="0"/>
        <v>#REF!</v>
      </c>
      <c r="G18" s="93" t="e">
        <f>#REF!</f>
        <v>#REF!</v>
      </c>
      <c r="H18" s="71" t="e">
        <f>#REF!</f>
        <v>#REF!</v>
      </c>
      <c r="I18" s="30" t="e">
        <f>#REF!</f>
        <v>#REF!</v>
      </c>
      <c r="J18" s="228" t="e">
        <f t="shared" si="1"/>
        <v>#REF!</v>
      </c>
      <c r="K18" s="17"/>
    </row>
    <row r="19" spans="2:11" x14ac:dyDescent="0.35">
      <c r="B19" s="13"/>
      <c r="C19" s="23"/>
      <c r="D19" s="23" t="s">
        <v>10</v>
      </c>
      <c r="E19" s="23"/>
      <c r="F19" s="23"/>
      <c r="G19" s="23"/>
      <c r="H19" s="23"/>
      <c r="I19" s="23"/>
      <c r="J19" s="49" t="e">
        <f>SUM(J9:J18)</f>
        <v>#REF!</v>
      </c>
      <c r="K19" s="17"/>
    </row>
    <row r="20" spans="2:11" ht="12" customHeight="1" x14ac:dyDescent="0.35">
      <c r="B20" s="24"/>
      <c r="C20" s="25"/>
      <c r="D20" s="25"/>
      <c r="E20" s="25"/>
      <c r="F20" s="25"/>
      <c r="G20" s="25"/>
      <c r="H20" s="25"/>
      <c r="I20" s="25"/>
      <c r="J20" s="25"/>
      <c r="K20" s="26"/>
    </row>
    <row r="21" spans="2:11" x14ac:dyDescent="0.35">
      <c r="C21" t="s">
        <v>11</v>
      </c>
      <c r="D21" s="1" t="s">
        <v>12</v>
      </c>
    </row>
    <row r="22" spans="2:11" x14ac:dyDescent="0.35">
      <c r="C22" t="s">
        <v>13</v>
      </c>
      <c r="D22" s="1" t="s">
        <v>14</v>
      </c>
    </row>
  </sheetData>
  <mergeCells count="1">
    <mergeCell ref="C2:J2"/>
  </mergeCells>
  <conditionalFormatting sqref="F9:F18">
    <cfRule type="containsText" dxfId="4" priority="1" operator="containsText" text="Yes">
      <formula>NOT(ISERROR(SEARCH("Yes",F9)))</formula>
    </cfRule>
    <cfRule type="containsText" dxfId="3" priority="2" operator="containsText" text="Yes">
      <formula>NOT(ISERROR(SEARCH("Yes",F9)))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L319"/>
  <sheetViews>
    <sheetView topLeftCell="A51" workbookViewId="0">
      <selection activeCell="D55" sqref="D55"/>
    </sheetView>
  </sheetViews>
  <sheetFormatPr defaultRowHeight="14.5" x14ac:dyDescent="0.35"/>
  <cols>
    <col min="2" max="2" width="15.26953125" customWidth="1"/>
    <col min="3" max="3" width="10.26953125" customWidth="1"/>
    <col min="4" max="4" width="11.453125" customWidth="1"/>
    <col min="5" max="5" width="13.7265625" customWidth="1"/>
    <col min="6" max="6" width="12" customWidth="1"/>
  </cols>
  <sheetData>
    <row r="2" spans="1:12" x14ac:dyDescent="0.35">
      <c r="A2" s="1" t="s">
        <v>15</v>
      </c>
      <c r="B2" s="1" t="s">
        <v>16</v>
      </c>
      <c r="C2" s="1"/>
      <c r="D2" s="1"/>
      <c r="E2" s="1"/>
      <c r="F2" s="1"/>
      <c r="G2" s="1"/>
      <c r="H2" s="1"/>
    </row>
    <row r="3" spans="1:12" x14ac:dyDescent="0.35">
      <c r="A3" s="1"/>
      <c r="B3" s="32" t="s">
        <v>17</v>
      </c>
      <c r="C3" s="32"/>
      <c r="D3" s="32"/>
      <c r="E3" s="32"/>
      <c r="F3" s="32"/>
      <c r="G3" s="32"/>
      <c r="H3" s="32"/>
    </row>
    <row r="4" spans="1:12" x14ac:dyDescent="0.35">
      <c r="A4" s="1"/>
      <c r="B4" s="1" t="s">
        <v>18</v>
      </c>
      <c r="C4" s="1" t="s">
        <v>19</v>
      </c>
      <c r="D4" s="1" t="s">
        <v>20</v>
      </c>
      <c r="E4" s="1" t="s">
        <v>21</v>
      </c>
      <c r="F4" s="1" t="s">
        <v>22</v>
      </c>
      <c r="G4" s="1" t="s">
        <v>23</v>
      </c>
      <c r="H4" s="1" t="s">
        <v>24</v>
      </c>
    </row>
    <row r="5" spans="1:12" x14ac:dyDescent="0.35">
      <c r="A5" s="1"/>
      <c r="B5" s="1" t="s">
        <v>25</v>
      </c>
      <c r="C5" s="1" t="s">
        <v>19</v>
      </c>
      <c r="D5" s="1" t="s">
        <v>20</v>
      </c>
      <c r="E5" s="1" t="s">
        <v>21</v>
      </c>
      <c r="F5" s="1" t="s">
        <v>22</v>
      </c>
      <c r="G5" s="1" t="s">
        <v>23</v>
      </c>
      <c r="H5" s="1" t="s">
        <v>24</v>
      </c>
    </row>
    <row r="6" spans="1:12" x14ac:dyDescent="0.35">
      <c r="A6" s="1"/>
      <c r="B6" s="1" t="s">
        <v>26</v>
      </c>
      <c r="C6" s="1" t="s">
        <v>19</v>
      </c>
      <c r="D6" s="1" t="s">
        <v>20</v>
      </c>
      <c r="E6" s="1" t="s">
        <v>27</v>
      </c>
      <c r="F6" s="1" t="s">
        <v>28</v>
      </c>
      <c r="G6" s="1" t="s">
        <v>23</v>
      </c>
      <c r="H6" s="1" t="s">
        <v>24</v>
      </c>
    </row>
    <row r="7" spans="1:12" x14ac:dyDescent="0.35">
      <c r="A7" s="1"/>
      <c r="B7" s="1" t="s">
        <v>29</v>
      </c>
      <c r="C7" s="1" t="s">
        <v>19</v>
      </c>
      <c r="D7" s="1" t="s">
        <v>20</v>
      </c>
      <c r="E7" s="1" t="s">
        <v>30</v>
      </c>
      <c r="F7" s="1" t="s">
        <v>22</v>
      </c>
      <c r="G7" s="1" t="s">
        <v>23</v>
      </c>
      <c r="H7" s="1" t="s">
        <v>24</v>
      </c>
    </row>
    <row r="8" spans="1:12" x14ac:dyDescent="0.35">
      <c r="A8" s="1"/>
      <c r="B8" s="1" t="s">
        <v>31</v>
      </c>
      <c r="C8" s="1" t="s">
        <v>19</v>
      </c>
      <c r="D8" s="1" t="s">
        <v>20</v>
      </c>
      <c r="E8" s="1" t="s">
        <v>30</v>
      </c>
      <c r="F8" s="1" t="s">
        <v>22</v>
      </c>
      <c r="G8" s="1" t="s">
        <v>23</v>
      </c>
      <c r="H8" s="1" t="s">
        <v>24</v>
      </c>
    </row>
    <row r="9" spans="1:12" x14ac:dyDescent="0.35">
      <c r="A9" s="1"/>
      <c r="B9" s="1" t="s">
        <v>32</v>
      </c>
      <c r="C9" s="1" t="s">
        <v>33</v>
      </c>
      <c r="D9" s="1" t="s">
        <v>34</v>
      </c>
      <c r="E9" s="1" t="s">
        <v>35</v>
      </c>
      <c r="F9" s="1" t="s">
        <v>34</v>
      </c>
      <c r="G9" s="1" t="s">
        <v>34</v>
      </c>
      <c r="H9" s="1" t="s">
        <v>35</v>
      </c>
    </row>
    <row r="10" spans="1:12" x14ac:dyDescent="0.35">
      <c r="B10" s="1" t="s">
        <v>36</v>
      </c>
      <c r="C10" s="1" t="s">
        <v>34</v>
      </c>
      <c r="D10" s="1" t="s">
        <v>34</v>
      </c>
      <c r="E10" s="1" t="s">
        <v>34</v>
      </c>
      <c r="F10" s="1" t="s">
        <v>34</v>
      </c>
      <c r="G10" s="1" t="s">
        <v>34</v>
      </c>
      <c r="H10" s="1" t="s">
        <v>34</v>
      </c>
    </row>
    <row r="11" spans="1:12" x14ac:dyDescent="0.35">
      <c r="A11" s="1"/>
      <c r="B11" s="1" t="s">
        <v>37</v>
      </c>
      <c r="C11" s="1" t="s">
        <v>34</v>
      </c>
      <c r="D11" s="1" t="s">
        <v>34</v>
      </c>
      <c r="E11" s="1" t="s">
        <v>34</v>
      </c>
      <c r="F11" s="1" t="s">
        <v>34</v>
      </c>
      <c r="G11" s="1" t="s">
        <v>34</v>
      </c>
      <c r="H11" s="1" t="s">
        <v>34</v>
      </c>
      <c r="I11" s="1"/>
      <c r="J11" s="1"/>
      <c r="K11" s="1"/>
      <c r="L11" s="1"/>
    </row>
    <row r="12" spans="1:12" x14ac:dyDescent="0.35">
      <c r="A12" s="1" t="s">
        <v>38</v>
      </c>
      <c r="B12" s="1" t="s">
        <v>39</v>
      </c>
      <c r="C12" s="1"/>
      <c r="D12" s="1"/>
      <c r="E12" s="1"/>
      <c r="F12" s="1"/>
      <c r="G12" s="1"/>
      <c r="H12" s="1"/>
      <c r="I12" s="1"/>
      <c r="J12" s="1"/>
      <c r="K12" s="1"/>
      <c r="L12" s="1"/>
    </row>
    <row r="13" spans="1:12" x14ac:dyDescent="0.35">
      <c r="A13" s="1"/>
      <c r="B13" s="66" t="s">
        <v>40</v>
      </c>
      <c r="C13" s="1"/>
      <c r="D13" s="1"/>
      <c r="E13" s="1"/>
      <c r="F13" s="1"/>
      <c r="G13" s="1"/>
      <c r="H13" s="1"/>
      <c r="I13" s="1"/>
      <c r="J13" s="1"/>
      <c r="K13" s="1"/>
      <c r="L13" s="1"/>
    </row>
    <row r="14" spans="1:12" x14ac:dyDescent="0.35">
      <c r="A14" s="1"/>
      <c r="B14" s="1" t="s">
        <v>41</v>
      </c>
      <c r="C14" s="1"/>
      <c r="D14" s="1"/>
      <c r="E14" s="1"/>
      <c r="F14" s="1"/>
      <c r="G14" s="1"/>
      <c r="H14" s="1"/>
      <c r="I14" s="1"/>
      <c r="J14" s="1"/>
      <c r="K14" s="1"/>
      <c r="L14" s="1"/>
    </row>
    <row r="15" spans="1:12" x14ac:dyDescent="0.35">
      <c r="A15" s="1"/>
      <c r="B15" s="1" t="s">
        <v>42</v>
      </c>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t="s">
        <v>38</v>
      </c>
      <c r="B17" s="1" t="s">
        <v>43</v>
      </c>
      <c r="C17" s="1"/>
      <c r="D17" s="1"/>
      <c r="E17" s="1"/>
      <c r="F17" s="1"/>
      <c r="G17" s="1"/>
      <c r="H17" s="1"/>
      <c r="I17" s="1"/>
      <c r="J17" s="1"/>
      <c r="K17" s="1"/>
      <c r="L17" s="1"/>
    </row>
    <row r="18" spans="1:12" x14ac:dyDescent="0.35">
      <c r="A18" s="1"/>
      <c r="B18" s="66" t="s">
        <v>44</v>
      </c>
      <c r="C18" s="66"/>
      <c r="D18" s="66"/>
      <c r="E18" s="66"/>
      <c r="F18" s="1"/>
      <c r="G18" s="1"/>
      <c r="H18" s="1"/>
      <c r="I18" s="1"/>
      <c r="J18" s="1"/>
      <c r="K18" s="1"/>
      <c r="L18" s="1"/>
    </row>
    <row r="19" spans="1:12" x14ac:dyDescent="0.35">
      <c r="A19" s="1"/>
      <c r="B19" s="89" t="s">
        <v>37</v>
      </c>
      <c r="C19" s="88" t="s">
        <v>34</v>
      </c>
      <c r="D19" s="88" t="s">
        <v>34</v>
      </c>
      <c r="E19" s="88" t="s">
        <v>34</v>
      </c>
      <c r="F19" s="1"/>
      <c r="G19" s="1"/>
      <c r="H19" s="1"/>
      <c r="I19" s="1"/>
      <c r="J19" s="1"/>
      <c r="K19" s="1"/>
      <c r="L19" s="1"/>
    </row>
    <row r="20" spans="1:12" x14ac:dyDescent="0.35">
      <c r="A20" s="1"/>
      <c r="B20" s="1" t="s">
        <v>45</v>
      </c>
      <c r="C20" s="1" t="s">
        <v>46</v>
      </c>
      <c r="D20" s="1" t="s">
        <v>47</v>
      </c>
      <c r="E20" s="1" t="s">
        <v>34</v>
      </c>
      <c r="F20" s="1"/>
      <c r="G20" s="1"/>
      <c r="H20" s="1"/>
      <c r="I20" s="1"/>
      <c r="J20" s="1"/>
      <c r="K20" s="1"/>
      <c r="L20" s="1"/>
    </row>
    <row r="21" spans="1:12" x14ac:dyDescent="0.35">
      <c r="A21" s="1"/>
      <c r="B21" s="1" t="s">
        <v>48</v>
      </c>
      <c r="C21" s="1" t="s">
        <v>49</v>
      </c>
      <c r="D21" s="1" t="s">
        <v>50</v>
      </c>
      <c r="E21" s="1" t="s">
        <v>51</v>
      </c>
      <c r="F21" s="1"/>
      <c r="G21" s="1"/>
      <c r="H21" s="1"/>
      <c r="I21" s="1"/>
      <c r="J21" s="1"/>
      <c r="K21" s="1"/>
      <c r="L21" s="1"/>
    </row>
    <row r="22" spans="1:12" x14ac:dyDescent="0.35">
      <c r="A22" s="1"/>
      <c r="B22" s="1"/>
      <c r="C22" s="1"/>
      <c r="D22" s="1"/>
      <c r="E22" s="1"/>
      <c r="F22" s="1"/>
      <c r="G22" s="1"/>
      <c r="H22" s="1"/>
      <c r="I22" s="1"/>
      <c r="J22" s="1"/>
      <c r="K22" s="1"/>
      <c r="L22" s="1"/>
    </row>
    <row r="23" spans="1:12" x14ac:dyDescent="0.35">
      <c r="A23" s="1" t="s">
        <v>52</v>
      </c>
      <c r="B23" s="1" t="s">
        <v>53</v>
      </c>
      <c r="C23" s="1"/>
      <c r="D23" s="1"/>
      <c r="E23" s="1"/>
      <c r="F23" s="1"/>
      <c r="G23" s="1"/>
      <c r="H23" s="1"/>
      <c r="I23" s="1"/>
      <c r="J23" s="1"/>
      <c r="K23" s="1"/>
      <c r="L23" s="1"/>
    </row>
    <row r="24" spans="1:12" x14ac:dyDescent="0.35">
      <c r="A24" s="1"/>
      <c r="B24" s="66" t="s">
        <v>54</v>
      </c>
      <c r="C24" s="1"/>
      <c r="D24" s="1"/>
      <c r="E24" s="1"/>
      <c r="F24" s="1"/>
      <c r="G24" s="1"/>
      <c r="H24" s="1"/>
      <c r="I24" s="1"/>
      <c r="J24" s="1"/>
      <c r="K24" s="1"/>
      <c r="L24" s="1"/>
    </row>
    <row r="25" spans="1:12" x14ac:dyDescent="0.35">
      <c r="A25" s="1"/>
      <c r="B25" s="1" t="s">
        <v>55</v>
      </c>
      <c r="C25" s="1" t="s">
        <v>34</v>
      </c>
      <c r="D25" s="1"/>
      <c r="E25" s="1"/>
      <c r="F25" s="1"/>
      <c r="G25" s="1"/>
      <c r="H25" s="1"/>
      <c r="I25" s="1"/>
      <c r="J25" s="1"/>
      <c r="K25" s="1"/>
      <c r="L25" s="1"/>
    </row>
    <row r="26" spans="1:12" x14ac:dyDescent="0.35">
      <c r="A26" s="1"/>
      <c r="B26" s="1" t="s">
        <v>36</v>
      </c>
      <c r="C26" s="1" t="s">
        <v>34</v>
      </c>
      <c r="D26" s="1"/>
      <c r="E26" s="1"/>
      <c r="F26" s="1"/>
      <c r="G26" s="1"/>
      <c r="H26" s="1"/>
      <c r="I26" s="1"/>
      <c r="J26" s="1"/>
      <c r="K26" s="1"/>
      <c r="L26" s="1"/>
    </row>
    <row r="27" spans="1:12" x14ac:dyDescent="0.35">
      <c r="A27" s="1"/>
      <c r="B27" s="1" t="s">
        <v>56</v>
      </c>
      <c r="C27" s="1" t="s">
        <v>57</v>
      </c>
      <c r="D27" s="1"/>
      <c r="E27" s="1"/>
      <c r="F27" s="1"/>
      <c r="G27" s="1"/>
      <c r="H27" s="1"/>
      <c r="I27" s="1"/>
      <c r="J27" s="1"/>
      <c r="K27" s="1"/>
      <c r="L27" s="1"/>
    </row>
    <row r="28" spans="1:12" x14ac:dyDescent="0.35">
      <c r="A28" s="1"/>
      <c r="B28" s="1" t="s">
        <v>58</v>
      </c>
      <c r="C28" s="1" t="s">
        <v>59</v>
      </c>
      <c r="D28" s="1"/>
      <c r="E28" s="1"/>
      <c r="F28" s="1"/>
      <c r="G28" s="1"/>
      <c r="H28" s="1"/>
      <c r="I28" s="1"/>
      <c r="J28" s="1"/>
      <c r="K28" s="1"/>
      <c r="L28" s="1"/>
    </row>
    <row r="29" spans="1:12" x14ac:dyDescent="0.35">
      <c r="A29" s="1"/>
      <c r="B29" s="1" t="s">
        <v>60</v>
      </c>
      <c r="C29" s="1" t="s">
        <v>61</v>
      </c>
      <c r="D29" s="1"/>
      <c r="E29" s="1"/>
      <c r="F29" s="1"/>
      <c r="G29" s="1"/>
      <c r="H29" s="1"/>
      <c r="I29" s="1"/>
      <c r="J29" s="1"/>
      <c r="K29" s="1"/>
      <c r="L29" s="1"/>
    </row>
    <row r="31" spans="1:12" x14ac:dyDescent="0.35">
      <c r="A31" s="1" t="s">
        <v>52</v>
      </c>
      <c r="B31" s="1" t="s">
        <v>62</v>
      </c>
      <c r="C31" s="1"/>
      <c r="D31" s="1"/>
      <c r="E31" s="1"/>
    </row>
    <row r="32" spans="1:12" x14ac:dyDescent="0.35">
      <c r="A32" s="1"/>
      <c r="B32" s="66" t="s">
        <v>63</v>
      </c>
      <c r="C32" s="66"/>
      <c r="D32" s="66"/>
      <c r="E32" s="1"/>
    </row>
    <row r="33" spans="1:5" x14ac:dyDescent="0.35">
      <c r="A33" s="1"/>
      <c r="B33" s="1" t="s">
        <v>55</v>
      </c>
      <c r="C33" s="1" t="s">
        <v>64</v>
      </c>
      <c r="D33" s="1" t="s">
        <v>64</v>
      </c>
      <c r="E33" s="1"/>
    </row>
    <row r="34" spans="1:5" x14ac:dyDescent="0.35">
      <c r="A34" s="1"/>
      <c r="B34" s="1" t="s">
        <v>65</v>
      </c>
      <c r="C34" s="1" t="s">
        <v>65</v>
      </c>
      <c r="D34" s="1" t="s">
        <v>66</v>
      </c>
      <c r="E34" s="1"/>
    </row>
    <row r="35" spans="1:5" x14ac:dyDescent="0.35">
      <c r="A35" s="1"/>
      <c r="B35" s="1" t="s">
        <v>67</v>
      </c>
      <c r="C35" s="1" t="s">
        <v>68</v>
      </c>
      <c r="D35" s="1" t="s">
        <v>69</v>
      </c>
      <c r="E35" s="1"/>
    </row>
    <row r="36" spans="1:5" x14ac:dyDescent="0.35">
      <c r="A36" s="1"/>
      <c r="B36" s="1"/>
      <c r="C36" s="1"/>
      <c r="D36" s="1"/>
      <c r="E36" s="1"/>
    </row>
    <row r="37" spans="1:5" x14ac:dyDescent="0.35">
      <c r="A37" s="1" t="s">
        <v>38</v>
      </c>
      <c r="B37" s="1" t="s">
        <v>16</v>
      </c>
      <c r="C37" s="1"/>
      <c r="D37" s="1"/>
      <c r="E37" s="1"/>
    </row>
    <row r="38" spans="1:5" x14ac:dyDescent="0.35">
      <c r="A38" s="1"/>
      <c r="B38" s="66" t="s">
        <v>70</v>
      </c>
      <c r="C38" s="66"/>
      <c r="D38" s="1"/>
      <c r="E38" s="1"/>
    </row>
    <row r="39" spans="1:5" x14ac:dyDescent="0.35">
      <c r="A39" s="1"/>
      <c r="B39" s="1" t="s">
        <v>37</v>
      </c>
      <c r="C39" s="1"/>
      <c r="D39" s="1"/>
      <c r="E39" s="1"/>
    </row>
    <row r="40" spans="1:5" x14ac:dyDescent="0.35">
      <c r="B40" s="1" t="s">
        <v>41</v>
      </c>
    </row>
    <row r="41" spans="1:5" x14ac:dyDescent="0.35">
      <c r="B41" s="1" t="s">
        <v>42</v>
      </c>
    </row>
    <row r="42" spans="1:5" x14ac:dyDescent="0.35">
      <c r="B42" s="1"/>
    </row>
    <row r="43" spans="1:5" x14ac:dyDescent="0.35">
      <c r="A43" s="1" t="s">
        <v>71</v>
      </c>
      <c r="B43" s="1" t="s">
        <v>72</v>
      </c>
    </row>
    <row r="44" spans="1:5" x14ac:dyDescent="0.35">
      <c r="B44" s="32" t="s">
        <v>73</v>
      </c>
    </row>
    <row r="45" spans="1:5" x14ac:dyDescent="0.35">
      <c r="B45" s="1" t="s">
        <v>74</v>
      </c>
    </row>
    <row r="46" spans="1:5" x14ac:dyDescent="0.35">
      <c r="B46" s="1" t="s">
        <v>75</v>
      </c>
    </row>
    <row r="47" spans="1:5" x14ac:dyDescent="0.35">
      <c r="B47" s="1" t="s">
        <v>76</v>
      </c>
    </row>
    <row r="48" spans="1:5" x14ac:dyDescent="0.35">
      <c r="B48" s="1" t="s">
        <v>77</v>
      </c>
    </row>
    <row r="49" spans="1:8" x14ac:dyDescent="0.35">
      <c r="B49" s="1" t="s">
        <v>55</v>
      </c>
    </row>
    <row r="50" spans="1:8" x14ac:dyDescent="0.35">
      <c r="B50" s="1"/>
    </row>
    <row r="52" spans="1:8" x14ac:dyDescent="0.35">
      <c r="A52" s="1" t="s">
        <v>38</v>
      </c>
      <c r="B52" s="1" t="s">
        <v>72</v>
      </c>
      <c r="C52" s="1"/>
      <c r="D52" s="1"/>
      <c r="E52" s="1"/>
      <c r="F52" s="1"/>
      <c r="G52" s="1"/>
      <c r="H52" s="1"/>
    </row>
    <row r="53" spans="1:8" x14ac:dyDescent="0.35">
      <c r="A53" s="1"/>
      <c r="B53" s="66" t="s">
        <v>78</v>
      </c>
      <c r="C53" s="224"/>
      <c r="D53" s="88"/>
      <c r="E53" s="88"/>
      <c r="F53" s="88"/>
      <c r="G53" s="88"/>
      <c r="H53" s="88"/>
    </row>
    <row r="54" spans="1:8" x14ac:dyDescent="0.35">
      <c r="A54" s="1"/>
      <c r="B54" s="221" t="s">
        <v>79</v>
      </c>
      <c r="C54" s="221" t="s">
        <v>80</v>
      </c>
      <c r="D54" s="221" t="s">
        <v>81</v>
      </c>
      <c r="E54" s="221" t="s">
        <v>82</v>
      </c>
      <c r="F54" s="221" t="s">
        <v>83</v>
      </c>
      <c r="G54" s="1"/>
      <c r="H54" s="1"/>
    </row>
    <row r="55" spans="1:8" x14ac:dyDescent="0.35">
      <c r="A55" s="1"/>
      <c r="B55" s="222">
        <v>1</v>
      </c>
      <c r="C55" s="223">
        <v>0</v>
      </c>
      <c r="D55" s="223">
        <v>0</v>
      </c>
      <c r="E55" s="223">
        <v>0</v>
      </c>
      <c r="F55" s="223">
        <v>1</v>
      </c>
      <c r="G55" s="1"/>
      <c r="H55" s="1"/>
    </row>
    <row r="56" spans="1:8" x14ac:dyDescent="0.35">
      <c r="A56" s="1"/>
      <c r="B56" s="222">
        <v>2</v>
      </c>
      <c r="C56" s="223">
        <v>0</v>
      </c>
      <c r="D56" s="223">
        <v>0</v>
      </c>
      <c r="E56" s="223">
        <v>1</v>
      </c>
      <c r="F56" s="223">
        <v>1</v>
      </c>
      <c r="G56" s="1"/>
      <c r="H56" s="1"/>
    </row>
    <row r="57" spans="1:8" x14ac:dyDescent="0.35">
      <c r="A57" s="1"/>
      <c r="B57" s="222">
        <v>3</v>
      </c>
      <c r="C57" s="223">
        <v>0</v>
      </c>
      <c r="D57" s="223">
        <v>1</v>
      </c>
      <c r="E57" s="223">
        <v>1</v>
      </c>
      <c r="F57" s="223">
        <v>1</v>
      </c>
      <c r="G57" s="1"/>
      <c r="H57" s="1"/>
    </row>
    <row r="58" spans="1:8" x14ac:dyDescent="0.35">
      <c r="A58" s="1"/>
      <c r="B58" s="222">
        <v>4</v>
      </c>
      <c r="C58" s="223">
        <v>1</v>
      </c>
      <c r="D58" s="223">
        <v>1</v>
      </c>
      <c r="E58" s="223">
        <v>1</v>
      </c>
      <c r="F58" s="223">
        <v>1</v>
      </c>
      <c r="G58" s="1"/>
      <c r="H58" s="1"/>
    </row>
    <row r="59" spans="1:8" x14ac:dyDescent="0.35">
      <c r="B59" s="222">
        <v>5</v>
      </c>
      <c r="C59" s="223">
        <v>1</v>
      </c>
      <c r="D59" s="223">
        <v>1</v>
      </c>
      <c r="E59" s="223">
        <v>2</v>
      </c>
      <c r="F59" s="223">
        <v>1</v>
      </c>
      <c r="G59" s="1"/>
      <c r="H59" s="1"/>
    </row>
    <row r="60" spans="1:8" x14ac:dyDescent="0.35">
      <c r="B60" s="222">
        <v>6</v>
      </c>
      <c r="C60" s="223">
        <v>1</v>
      </c>
      <c r="D60" s="223">
        <v>2</v>
      </c>
      <c r="E60" s="223">
        <v>2</v>
      </c>
      <c r="F60" s="223">
        <v>1</v>
      </c>
    </row>
    <row r="61" spans="1:8" x14ac:dyDescent="0.35">
      <c r="B61" s="222">
        <v>7</v>
      </c>
      <c r="C61" s="223">
        <v>1</v>
      </c>
      <c r="D61" s="223">
        <v>2</v>
      </c>
      <c r="E61" s="223">
        <v>3</v>
      </c>
      <c r="F61" s="223">
        <v>1</v>
      </c>
    </row>
    <row r="62" spans="1:8" x14ac:dyDescent="0.35">
      <c r="B62" s="222">
        <v>8</v>
      </c>
      <c r="C62" s="223">
        <v>1</v>
      </c>
      <c r="D62" s="223">
        <v>2</v>
      </c>
      <c r="E62" s="223">
        <v>3</v>
      </c>
      <c r="F62" s="223">
        <v>2</v>
      </c>
    </row>
    <row r="63" spans="1:8" x14ac:dyDescent="0.35">
      <c r="B63" s="222">
        <v>9</v>
      </c>
      <c r="C63" s="223">
        <v>1</v>
      </c>
      <c r="D63" s="223">
        <v>2</v>
      </c>
      <c r="E63" s="223">
        <v>4</v>
      </c>
      <c r="F63" s="223">
        <v>2</v>
      </c>
    </row>
    <row r="64" spans="1:8" x14ac:dyDescent="0.35">
      <c r="B64" s="222">
        <v>10</v>
      </c>
      <c r="C64" s="223">
        <v>2</v>
      </c>
      <c r="D64" s="223">
        <v>2</v>
      </c>
      <c r="E64" s="223">
        <v>4</v>
      </c>
      <c r="F64" s="223">
        <v>2</v>
      </c>
    </row>
    <row r="65" spans="2:6" x14ac:dyDescent="0.35">
      <c r="B65" s="222">
        <v>11</v>
      </c>
      <c r="C65" s="223">
        <v>2</v>
      </c>
      <c r="D65" s="223">
        <v>3</v>
      </c>
      <c r="E65" s="223">
        <v>4</v>
      </c>
      <c r="F65" s="223">
        <v>2</v>
      </c>
    </row>
    <row r="66" spans="2:6" x14ac:dyDescent="0.35">
      <c r="B66" s="222">
        <v>12</v>
      </c>
      <c r="C66" s="223">
        <v>2</v>
      </c>
      <c r="D66" s="223">
        <v>3</v>
      </c>
      <c r="E66" s="223">
        <v>5</v>
      </c>
      <c r="F66" s="223">
        <v>2</v>
      </c>
    </row>
    <row r="67" spans="2:6" x14ac:dyDescent="0.35">
      <c r="B67" s="222">
        <v>13</v>
      </c>
      <c r="C67" s="223">
        <v>2</v>
      </c>
      <c r="D67" s="223">
        <v>3</v>
      </c>
      <c r="E67" s="223">
        <v>5</v>
      </c>
      <c r="F67" s="223">
        <v>3</v>
      </c>
    </row>
    <row r="68" spans="2:6" x14ac:dyDescent="0.35">
      <c r="B68" s="222">
        <v>14</v>
      </c>
      <c r="C68" s="223">
        <v>2</v>
      </c>
      <c r="D68" s="223">
        <v>4</v>
      </c>
      <c r="E68" s="223">
        <v>5</v>
      </c>
      <c r="F68" s="223">
        <v>3</v>
      </c>
    </row>
    <row r="69" spans="2:6" x14ac:dyDescent="0.35">
      <c r="B69" s="222">
        <v>15</v>
      </c>
      <c r="C69" s="223">
        <v>2</v>
      </c>
      <c r="D69" s="223">
        <v>4</v>
      </c>
      <c r="E69" s="223">
        <v>6</v>
      </c>
      <c r="F69" s="223">
        <v>3</v>
      </c>
    </row>
    <row r="70" spans="2:6" x14ac:dyDescent="0.35">
      <c r="B70" s="222">
        <v>16</v>
      </c>
      <c r="C70" s="223">
        <v>2</v>
      </c>
      <c r="D70" s="223">
        <v>4</v>
      </c>
      <c r="E70" s="223">
        <v>7</v>
      </c>
      <c r="F70" s="223">
        <v>3</v>
      </c>
    </row>
    <row r="71" spans="2:6" x14ac:dyDescent="0.35">
      <c r="B71" s="222">
        <v>17</v>
      </c>
      <c r="C71" s="223">
        <v>3</v>
      </c>
      <c r="D71" s="223">
        <v>4</v>
      </c>
      <c r="E71" s="223">
        <v>7</v>
      </c>
      <c r="F71" s="223">
        <v>3</v>
      </c>
    </row>
    <row r="72" spans="2:6" x14ac:dyDescent="0.35">
      <c r="B72" s="222">
        <v>18</v>
      </c>
      <c r="C72" s="223">
        <v>3</v>
      </c>
      <c r="D72" s="223">
        <v>5</v>
      </c>
      <c r="E72" s="223">
        <v>7</v>
      </c>
      <c r="F72" s="223">
        <v>3</v>
      </c>
    </row>
    <row r="73" spans="2:6" x14ac:dyDescent="0.35">
      <c r="B73" s="222">
        <v>19</v>
      </c>
      <c r="C73" s="223">
        <v>3</v>
      </c>
      <c r="D73" s="223">
        <v>5</v>
      </c>
      <c r="E73" s="223">
        <v>8</v>
      </c>
      <c r="F73" s="223">
        <v>3</v>
      </c>
    </row>
    <row r="74" spans="2:6" x14ac:dyDescent="0.35">
      <c r="B74" s="222">
        <v>20</v>
      </c>
      <c r="C74" s="223">
        <v>3</v>
      </c>
      <c r="D74" s="223">
        <v>5</v>
      </c>
      <c r="E74" s="223">
        <v>8</v>
      </c>
      <c r="F74" s="223">
        <v>4</v>
      </c>
    </row>
    <row r="75" spans="2:6" x14ac:dyDescent="0.35">
      <c r="B75" s="222">
        <v>21</v>
      </c>
      <c r="C75" s="223">
        <v>3</v>
      </c>
      <c r="D75" s="223">
        <v>5</v>
      </c>
      <c r="E75" s="223">
        <v>9</v>
      </c>
      <c r="F75" s="223">
        <v>4</v>
      </c>
    </row>
    <row r="76" spans="2:6" x14ac:dyDescent="0.35">
      <c r="B76" s="222">
        <v>22</v>
      </c>
      <c r="C76" s="223">
        <v>3</v>
      </c>
      <c r="D76" s="223">
        <v>6</v>
      </c>
      <c r="E76" s="223">
        <v>9</v>
      </c>
      <c r="F76" s="223">
        <v>4</v>
      </c>
    </row>
    <row r="77" spans="2:6" x14ac:dyDescent="0.35">
      <c r="B77" s="222">
        <v>23</v>
      </c>
      <c r="C77" s="223">
        <v>3</v>
      </c>
      <c r="D77" s="223">
        <v>6</v>
      </c>
      <c r="E77" s="223">
        <v>9</v>
      </c>
      <c r="F77" s="223">
        <v>5</v>
      </c>
    </row>
    <row r="78" spans="2:6" x14ac:dyDescent="0.35">
      <c r="B78" s="222">
        <v>24</v>
      </c>
      <c r="C78" s="223">
        <v>4</v>
      </c>
      <c r="D78" s="223">
        <v>6</v>
      </c>
      <c r="E78" s="223">
        <v>9</v>
      </c>
      <c r="F78" s="223">
        <v>5</v>
      </c>
    </row>
    <row r="79" spans="2:6" x14ac:dyDescent="0.35">
      <c r="B79" s="222">
        <v>25</v>
      </c>
      <c r="C79" s="223">
        <v>4</v>
      </c>
      <c r="D79" s="223">
        <v>6</v>
      </c>
      <c r="E79" s="223">
        <v>10</v>
      </c>
      <c r="F79" s="223">
        <v>5</v>
      </c>
    </row>
    <row r="80" spans="2:6" x14ac:dyDescent="0.35">
      <c r="B80" s="222">
        <v>26</v>
      </c>
      <c r="C80" s="223">
        <v>4</v>
      </c>
      <c r="D80" s="223">
        <v>7</v>
      </c>
      <c r="E80" s="223">
        <v>11</v>
      </c>
      <c r="F80" s="223">
        <v>5</v>
      </c>
    </row>
    <row r="81" spans="2:6" x14ac:dyDescent="0.35">
      <c r="B81" s="222">
        <v>27</v>
      </c>
      <c r="C81" s="223">
        <v>4</v>
      </c>
      <c r="D81" s="223">
        <v>7</v>
      </c>
      <c r="E81" s="223">
        <v>11</v>
      </c>
      <c r="F81" s="223">
        <v>5</v>
      </c>
    </row>
    <row r="82" spans="2:6" x14ac:dyDescent="0.35">
      <c r="B82" s="222">
        <v>28</v>
      </c>
      <c r="C82" s="223">
        <v>4</v>
      </c>
      <c r="D82" s="223">
        <v>7</v>
      </c>
      <c r="E82" s="223">
        <v>11</v>
      </c>
      <c r="F82" s="223">
        <v>6</v>
      </c>
    </row>
    <row r="83" spans="2:6" x14ac:dyDescent="0.35">
      <c r="B83" s="222">
        <v>29</v>
      </c>
      <c r="C83" s="223">
        <v>4</v>
      </c>
      <c r="D83" s="223">
        <v>7</v>
      </c>
      <c r="E83" s="223">
        <v>12</v>
      </c>
      <c r="F83" s="223">
        <v>6</v>
      </c>
    </row>
    <row r="84" spans="2:6" x14ac:dyDescent="0.35">
      <c r="B84" s="222">
        <v>30</v>
      </c>
      <c r="C84" s="223">
        <v>5</v>
      </c>
      <c r="D84" s="223">
        <v>7</v>
      </c>
      <c r="E84" s="223">
        <v>12</v>
      </c>
      <c r="F84" s="223">
        <v>6</v>
      </c>
    </row>
    <row r="85" spans="2:6" x14ac:dyDescent="0.35">
      <c r="B85" s="222">
        <v>31</v>
      </c>
      <c r="C85" s="223">
        <v>5</v>
      </c>
      <c r="D85" s="223">
        <v>8</v>
      </c>
      <c r="E85" s="223">
        <v>12</v>
      </c>
      <c r="F85" s="223">
        <v>6</v>
      </c>
    </row>
    <row r="86" spans="2:6" x14ac:dyDescent="0.35">
      <c r="B86" s="222">
        <v>32</v>
      </c>
      <c r="C86" s="223">
        <v>5</v>
      </c>
      <c r="D86" s="223">
        <v>8</v>
      </c>
      <c r="E86" s="223">
        <v>13</v>
      </c>
      <c r="F86" s="223">
        <v>6</v>
      </c>
    </row>
    <row r="87" spans="2:6" x14ac:dyDescent="0.35">
      <c r="B87" s="222">
        <v>33</v>
      </c>
      <c r="C87" s="223">
        <v>5</v>
      </c>
      <c r="D87" s="223">
        <v>8</v>
      </c>
      <c r="E87" s="223">
        <v>13</v>
      </c>
      <c r="F87" s="223">
        <v>7</v>
      </c>
    </row>
    <row r="88" spans="2:6" x14ac:dyDescent="0.35">
      <c r="B88" s="222">
        <v>34</v>
      </c>
      <c r="C88" s="223">
        <v>5</v>
      </c>
      <c r="D88" s="223">
        <v>9</v>
      </c>
      <c r="E88" s="223">
        <v>13</v>
      </c>
      <c r="F88" s="223">
        <v>7</v>
      </c>
    </row>
    <row r="89" spans="2:6" x14ac:dyDescent="0.35">
      <c r="B89" s="222">
        <v>35</v>
      </c>
      <c r="C89" s="223">
        <v>5</v>
      </c>
      <c r="D89" s="223">
        <v>9</v>
      </c>
      <c r="E89" s="223">
        <v>14</v>
      </c>
      <c r="F89" s="223">
        <v>7</v>
      </c>
    </row>
    <row r="90" spans="2:6" x14ac:dyDescent="0.35">
      <c r="B90" s="222">
        <v>36</v>
      </c>
      <c r="C90" s="223">
        <v>5</v>
      </c>
      <c r="D90" s="223">
        <v>9</v>
      </c>
      <c r="E90" s="223">
        <v>15</v>
      </c>
      <c r="F90" s="223">
        <v>7</v>
      </c>
    </row>
    <row r="91" spans="2:6" x14ac:dyDescent="0.35">
      <c r="B91" s="222">
        <v>37</v>
      </c>
      <c r="C91" s="223">
        <v>6</v>
      </c>
      <c r="D91" s="223">
        <v>9</v>
      </c>
      <c r="E91" s="223">
        <v>15</v>
      </c>
      <c r="F91" s="223">
        <v>7</v>
      </c>
    </row>
    <row r="92" spans="2:6" x14ac:dyDescent="0.35">
      <c r="B92" s="222">
        <v>38</v>
      </c>
      <c r="C92" s="223">
        <v>6</v>
      </c>
      <c r="D92" s="223">
        <v>10</v>
      </c>
      <c r="E92" s="223">
        <v>15</v>
      </c>
      <c r="F92" s="223">
        <v>7</v>
      </c>
    </row>
    <row r="93" spans="2:6" x14ac:dyDescent="0.35">
      <c r="B93" s="222">
        <v>39</v>
      </c>
      <c r="C93" s="223">
        <v>6</v>
      </c>
      <c r="D93" s="223">
        <v>10</v>
      </c>
      <c r="E93" s="223">
        <v>16</v>
      </c>
      <c r="F93" s="223">
        <v>7</v>
      </c>
    </row>
    <row r="94" spans="2:6" x14ac:dyDescent="0.35">
      <c r="B94" s="222">
        <v>40</v>
      </c>
      <c r="C94" s="223">
        <v>6</v>
      </c>
      <c r="D94" s="223">
        <v>10</v>
      </c>
      <c r="E94" s="223">
        <v>16</v>
      </c>
      <c r="F94" s="223">
        <v>8</v>
      </c>
    </row>
    <row r="95" spans="2:6" x14ac:dyDescent="0.35">
      <c r="B95" s="222">
        <v>41</v>
      </c>
      <c r="C95" s="223">
        <v>6</v>
      </c>
      <c r="D95" s="223">
        <v>10</v>
      </c>
      <c r="E95" s="223">
        <v>17</v>
      </c>
      <c r="F95" s="223">
        <v>8</v>
      </c>
    </row>
    <row r="96" spans="2:6" x14ac:dyDescent="0.35">
      <c r="B96" s="222">
        <v>42</v>
      </c>
      <c r="C96" s="223">
        <v>6</v>
      </c>
      <c r="D96" s="223">
        <v>11</v>
      </c>
      <c r="E96" s="223">
        <v>17</v>
      </c>
      <c r="F96" s="223">
        <v>8</v>
      </c>
    </row>
    <row r="97" spans="2:6" x14ac:dyDescent="0.35">
      <c r="B97" s="222">
        <v>43</v>
      </c>
      <c r="C97" s="223">
        <v>6</v>
      </c>
      <c r="D97" s="223">
        <v>11</v>
      </c>
      <c r="E97" s="223">
        <v>17</v>
      </c>
      <c r="F97" s="223">
        <v>9</v>
      </c>
    </row>
    <row r="98" spans="2:6" x14ac:dyDescent="0.35">
      <c r="B98" s="222">
        <v>44</v>
      </c>
      <c r="C98" s="223">
        <v>7</v>
      </c>
      <c r="D98" s="223">
        <v>11</v>
      </c>
      <c r="E98" s="223">
        <v>17</v>
      </c>
      <c r="F98" s="223">
        <v>9</v>
      </c>
    </row>
    <row r="99" spans="2:6" x14ac:dyDescent="0.35">
      <c r="B99" s="222">
        <v>45</v>
      </c>
      <c r="C99" s="223">
        <v>7</v>
      </c>
      <c r="D99" s="223">
        <v>11</v>
      </c>
      <c r="E99" s="223">
        <v>18</v>
      </c>
      <c r="F99" s="223">
        <v>9</v>
      </c>
    </row>
    <row r="100" spans="2:6" x14ac:dyDescent="0.35">
      <c r="B100" s="222">
        <v>46</v>
      </c>
      <c r="C100" s="223">
        <v>7</v>
      </c>
      <c r="D100" s="223">
        <v>12</v>
      </c>
      <c r="E100" s="223">
        <v>18</v>
      </c>
      <c r="F100" s="223">
        <v>9</v>
      </c>
    </row>
    <row r="101" spans="2:6" x14ac:dyDescent="0.35">
      <c r="B101" s="222">
        <v>47</v>
      </c>
      <c r="C101" s="223">
        <v>7</v>
      </c>
      <c r="D101" s="223">
        <v>12</v>
      </c>
      <c r="E101" s="223">
        <v>19</v>
      </c>
      <c r="F101" s="223">
        <v>9</v>
      </c>
    </row>
    <row r="102" spans="2:6" x14ac:dyDescent="0.35">
      <c r="B102" s="222">
        <v>48</v>
      </c>
      <c r="C102" s="223">
        <v>7</v>
      </c>
      <c r="D102" s="223">
        <v>12</v>
      </c>
      <c r="E102" s="223">
        <v>19</v>
      </c>
      <c r="F102" s="223">
        <v>10</v>
      </c>
    </row>
    <row r="103" spans="2:6" x14ac:dyDescent="0.35">
      <c r="B103" s="222">
        <v>49</v>
      </c>
      <c r="C103" s="223">
        <v>7</v>
      </c>
      <c r="D103" s="223">
        <v>12</v>
      </c>
      <c r="E103" s="223">
        <v>20</v>
      </c>
      <c r="F103" s="223">
        <v>10</v>
      </c>
    </row>
    <row r="104" spans="2:6" x14ac:dyDescent="0.35">
      <c r="B104" s="222">
        <v>50</v>
      </c>
      <c r="C104" s="223">
        <v>8</v>
      </c>
      <c r="D104" s="223">
        <v>12</v>
      </c>
      <c r="E104" s="223">
        <v>20</v>
      </c>
      <c r="F104" s="223">
        <v>10</v>
      </c>
    </row>
    <row r="105" spans="2:6" x14ac:dyDescent="0.35">
      <c r="B105" s="222">
        <v>51</v>
      </c>
      <c r="C105" s="223">
        <v>8</v>
      </c>
      <c r="D105" s="223">
        <v>13</v>
      </c>
      <c r="E105" s="223">
        <v>20</v>
      </c>
      <c r="F105" s="223">
        <v>10</v>
      </c>
    </row>
    <row r="106" spans="2:6" x14ac:dyDescent="0.35">
      <c r="B106" s="222">
        <v>52</v>
      </c>
      <c r="C106" s="223">
        <v>8</v>
      </c>
      <c r="D106" s="223">
        <v>13</v>
      </c>
      <c r="E106" s="223">
        <v>21</v>
      </c>
      <c r="F106" s="223">
        <v>10</v>
      </c>
    </row>
    <row r="107" spans="2:6" x14ac:dyDescent="0.35">
      <c r="B107" s="222">
        <v>53</v>
      </c>
      <c r="C107" s="223">
        <v>8</v>
      </c>
      <c r="D107" s="223">
        <v>13</v>
      </c>
      <c r="E107" s="223">
        <v>21</v>
      </c>
      <c r="F107" s="223">
        <v>11</v>
      </c>
    </row>
    <row r="108" spans="2:6" x14ac:dyDescent="0.35">
      <c r="B108" s="222">
        <v>54</v>
      </c>
      <c r="C108" s="223">
        <v>8</v>
      </c>
      <c r="D108" s="223">
        <v>14</v>
      </c>
      <c r="E108" s="223">
        <v>21</v>
      </c>
      <c r="F108" s="223">
        <v>11</v>
      </c>
    </row>
    <row r="109" spans="2:6" x14ac:dyDescent="0.35">
      <c r="B109" s="222">
        <v>55</v>
      </c>
      <c r="C109" s="223">
        <v>8</v>
      </c>
      <c r="D109" s="223">
        <v>14</v>
      </c>
      <c r="E109" s="223">
        <v>22</v>
      </c>
      <c r="F109" s="223">
        <v>11</v>
      </c>
    </row>
    <row r="110" spans="2:6" x14ac:dyDescent="0.35">
      <c r="B110" s="222">
        <v>56</v>
      </c>
      <c r="C110" s="223">
        <v>8</v>
      </c>
      <c r="D110" s="223">
        <v>14</v>
      </c>
      <c r="E110" s="223">
        <v>23</v>
      </c>
      <c r="F110" s="223">
        <v>11</v>
      </c>
    </row>
    <row r="111" spans="2:6" x14ac:dyDescent="0.35">
      <c r="B111" s="222">
        <v>57</v>
      </c>
      <c r="C111" s="223">
        <v>9</v>
      </c>
      <c r="D111" s="223">
        <v>14</v>
      </c>
      <c r="E111" s="223">
        <v>23</v>
      </c>
      <c r="F111" s="223">
        <v>11</v>
      </c>
    </row>
    <row r="112" spans="2:6" x14ac:dyDescent="0.35">
      <c r="B112" s="222">
        <v>58</v>
      </c>
      <c r="C112" s="223">
        <v>9</v>
      </c>
      <c r="D112" s="223">
        <v>15</v>
      </c>
      <c r="E112" s="223">
        <v>23</v>
      </c>
      <c r="F112" s="223">
        <v>11</v>
      </c>
    </row>
    <row r="113" spans="2:6" x14ac:dyDescent="0.35">
      <c r="B113" s="222">
        <v>59</v>
      </c>
      <c r="C113" s="223">
        <v>9</v>
      </c>
      <c r="D113" s="223">
        <v>15</v>
      </c>
      <c r="E113" s="223">
        <v>24</v>
      </c>
      <c r="F113" s="223">
        <v>11</v>
      </c>
    </row>
    <row r="114" spans="2:6" x14ac:dyDescent="0.35">
      <c r="B114" s="222">
        <v>60</v>
      </c>
      <c r="C114" s="223">
        <v>9</v>
      </c>
      <c r="D114" s="223">
        <v>15</v>
      </c>
      <c r="E114" s="223">
        <v>24</v>
      </c>
      <c r="F114" s="223">
        <v>12</v>
      </c>
    </row>
    <row r="115" spans="2:6" x14ac:dyDescent="0.35">
      <c r="B115" s="222">
        <v>61</v>
      </c>
      <c r="C115" s="223">
        <v>9</v>
      </c>
      <c r="D115" s="223">
        <v>15</v>
      </c>
      <c r="E115" s="223">
        <v>25</v>
      </c>
      <c r="F115" s="223">
        <v>12</v>
      </c>
    </row>
    <row r="116" spans="2:6" x14ac:dyDescent="0.35">
      <c r="B116" s="222">
        <v>62</v>
      </c>
      <c r="C116" s="223">
        <v>9</v>
      </c>
      <c r="D116" s="223">
        <v>16</v>
      </c>
      <c r="E116" s="223">
        <v>25</v>
      </c>
      <c r="F116" s="223">
        <v>12</v>
      </c>
    </row>
    <row r="117" spans="2:6" x14ac:dyDescent="0.35">
      <c r="B117" s="222">
        <v>63</v>
      </c>
      <c r="C117" s="223">
        <v>9</v>
      </c>
      <c r="D117" s="223">
        <v>16</v>
      </c>
      <c r="E117" s="223">
        <v>25</v>
      </c>
      <c r="F117" s="223">
        <v>13</v>
      </c>
    </row>
    <row r="118" spans="2:6" x14ac:dyDescent="0.35">
      <c r="B118" s="222">
        <v>64</v>
      </c>
      <c r="C118" s="223">
        <v>10</v>
      </c>
      <c r="D118" s="223">
        <v>16</v>
      </c>
      <c r="E118" s="223">
        <v>25</v>
      </c>
      <c r="F118" s="223">
        <v>13</v>
      </c>
    </row>
    <row r="119" spans="2:6" x14ac:dyDescent="0.35">
      <c r="B119" s="222">
        <v>65</v>
      </c>
      <c r="C119" s="223">
        <v>10</v>
      </c>
      <c r="D119" s="223">
        <v>16</v>
      </c>
      <c r="E119" s="223">
        <v>26</v>
      </c>
      <c r="F119" s="223">
        <v>13</v>
      </c>
    </row>
    <row r="120" spans="2:6" x14ac:dyDescent="0.35">
      <c r="B120" s="222">
        <v>66</v>
      </c>
      <c r="C120" s="223">
        <v>10</v>
      </c>
      <c r="D120" s="223">
        <v>17</v>
      </c>
      <c r="E120" s="223">
        <v>26</v>
      </c>
      <c r="F120" s="223">
        <v>13</v>
      </c>
    </row>
    <row r="121" spans="2:6" x14ac:dyDescent="0.35">
      <c r="B121" s="222">
        <v>67</v>
      </c>
      <c r="C121" s="223">
        <v>10</v>
      </c>
      <c r="D121" s="223">
        <v>17</v>
      </c>
      <c r="E121" s="223">
        <v>27</v>
      </c>
      <c r="F121" s="223">
        <v>13</v>
      </c>
    </row>
    <row r="122" spans="2:6" x14ac:dyDescent="0.35">
      <c r="B122" s="222">
        <v>68</v>
      </c>
      <c r="C122" s="223">
        <v>10</v>
      </c>
      <c r="D122" s="223">
        <v>17</v>
      </c>
      <c r="E122" s="223">
        <v>27</v>
      </c>
      <c r="F122" s="223">
        <v>14</v>
      </c>
    </row>
    <row r="123" spans="2:6" x14ac:dyDescent="0.35">
      <c r="B123" s="222">
        <v>69</v>
      </c>
      <c r="C123" s="223">
        <v>10</v>
      </c>
      <c r="D123" s="223">
        <v>17</v>
      </c>
      <c r="E123" s="223">
        <v>28</v>
      </c>
      <c r="F123" s="223">
        <v>14</v>
      </c>
    </row>
    <row r="124" spans="2:6" x14ac:dyDescent="0.35">
      <c r="B124" s="222">
        <v>70</v>
      </c>
      <c r="C124" s="223">
        <v>11</v>
      </c>
      <c r="D124" s="223">
        <v>17</v>
      </c>
      <c r="E124" s="223">
        <v>28</v>
      </c>
      <c r="F124" s="223">
        <v>14</v>
      </c>
    </row>
    <row r="125" spans="2:6" x14ac:dyDescent="0.35">
      <c r="B125" s="222">
        <v>71</v>
      </c>
      <c r="C125" s="223">
        <v>11</v>
      </c>
      <c r="D125" s="223">
        <v>18</v>
      </c>
      <c r="E125" s="223">
        <v>28</v>
      </c>
      <c r="F125" s="223">
        <v>14</v>
      </c>
    </row>
    <row r="126" spans="2:6" x14ac:dyDescent="0.35">
      <c r="B126" s="222">
        <v>72</v>
      </c>
      <c r="C126" s="223">
        <v>11</v>
      </c>
      <c r="D126" s="223">
        <v>18</v>
      </c>
      <c r="E126" s="223">
        <v>29</v>
      </c>
      <c r="F126" s="223">
        <v>14</v>
      </c>
    </row>
    <row r="127" spans="2:6" x14ac:dyDescent="0.35">
      <c r="B127" s="222">
        <v>73</v>
      </c>
      <c r="C127" s="223">
        <v>11</v>
      </c>
      <c r="D127" s="223">
        <v>18</v>
      </c>
      <c r="E127" s="223">
        <v>29</v>
      </c>
      <c r="F127" s="223">
        <v>15</v>
      </c>
    </row>
    <row r="128" spans="2:6" x14ac:dyDescent="0.35">
      <c r="B128" s="222">
        <v>74</v>
      </c>
      <c r="C128" s="223">
        <v>11</v>
      </c>
      <c r="D128" s="223">
        <v>19</v>
      </c>
      <c r="E128" s="223">
        <v>29</v>
      </c>
      <c r="F128" s="223">
        <v>15</v>
      </c>
    </row>
    <row r="129" spans="2:6" x14ac:dyDescent="0.35">
      <c r="B129" s="222">
        <v>75</v>
      </c>
      <c r="C129" s="223">
        <v>11</v>
      </c>
      <c r="D129" s="223">
        <v>19</v>
      </c>
      <c r="E129" s="223">
        <v>30</v>
      </c>
      <c r="F129" s="223">
        <v>15</v>
      </c>
    </row>
    <row r="130" spans="2:6" x14ac:dyDescent="0.35">
      <c r="B130" s="222">
        <v>76</v>
      </c>
      <c r="C130" s="223">
        <v>11</v>
      </c>
      <c r="D130" s="223">
        <v>19</v>
      </c>
      <c r="E130" s="223">
        <v>31</v>
      </c>
      <c r="F130" s="223">
        <v>15</v>
      </c>
    </row>
    <row r="131" spans="2:6" x14ac:dyDescent="0.35">
      <c r="B131" s="222">
        <v>77</v>
      </c>
      <c r="C131" s="223">
        <v>12</v>
      </c>
      <c r="D131" s="223">
        <v>19</v>
      </c>
      <c r="E131" s="223">
        <v>31</v>
      </c>
      <c r="F131" s="223">
        <v>15</v>
      </c>
    </row>
    <row r="132" spans="2:6" x14ac:dyDescent="0.35">
      <c r="B132" s="222">
        <v>78</v>
      </c>
      <c r="C132" s="223">
        <v>12</v>
      </c>
      <c r="D132" s="223">
        <v>20</v>
      </c>
      <c r="E132" s="223">
        <v>31</v>
      </c>
      <c r="F132" s="223">
        <v>15</v>
      </c>
    </row>
    <row r="133" spans="2:6" x14ac:dyDescent="0.35">
      <c r="B133" s="222">
        <v>79</v>
      </c>
      <c r="C133" s="223">
        <v>12</v>
      </c>
      <c r="D133" s="223">
        <v>20</v>
      </c>
      <c r="E133" s="223">
        <v>32</v>
      </c>
      <c r="F133" s="223">
        <v>15</v>
      </c>
    </row>
    <row r="134" spans="2:6" x14ac:dyDescent="0.35">
      <c r="B134" s="222">
        <v>80</v>
      </c>
      <c r="C134" s="223">
        <v>12</v>
      </c>
      <c r="D134" s="223">
        <v>20</v>
      </c>
      <c r="E134" s="223">
        <v>32</v>
      </c>
      <c r="F134" s="223">
        <v>16</v>
      </c>
    </row>
    <row r="135" spans="2:6" x14ac:dyDescent="0.35">
      <c r="B135" s="222">
        <v>81</v>
      </c>
      <c r="C135" s="223">
        <v>12</v>
      </c>
      <c r="D135" s="223">
        <v>20</v>
      </c>
      <c r="E135" s="223">
        <v>33</v>
      </c>
      <c r="F135" s="223">
        <v>16</v>
      </c>
    </row>
    <row r="136" spans="2:6" x14ac:dyDescent="0.35">
      <c r="B136" s="222">
        <v>82</v>
      </c>
      <c r="C136" s="223">
        <v>12</v>
      </c>
      <c r="D136" s="223">
        <v>21</v>
      </c>
      <c r="E136" s="223">
        <v>33</v>
      </c>
      <c r="F136" s="223">
        <v>16</v>
      </c>
    </row>
    <row r="137" spans="2:6" x14ac:dyDescent="0.35">
      <c r="B137" s="222">
        <v>83</v>
      </c>
      <c r="C137" s="223">
        <v>12</v>
      </c>
      <c r="D137" s="223">
        <v>21</v>
      </c>
      <c r="E137" s="223">
        <v>33</v>
      </c>
      <c r="F137" s="223">
        <v>17</v>
      </c>
    </row>
    <row r="138" spans="2:6" x14ac:dyDescent="0.35">
      <c r="B138" s="222">
        <v>84</v>
      </c>
      <c r="C138" s="223">
        <v>13</v>
      </c>
      <c r="D138" s="223">
        <v>21</v>
      </c>
      <c r="E138" s="223">
        <v>33</v>
      </c>
      <c r="F138" s="223">
        <v>17</v>
      </c>
    </row>
    <row r="139" spans="2:6" x14ac:dyDescent="0.35">
      <c r="B139" s="222">
        <v>85</v>
      </c>
      <c r="C139" s="223">
        <v>13</v>
      </c>
      <c r="D139" s="223">
        <v>21</v>
      </c>
      <c r="E139" s="223">
        <v>34</v>
      </c>
      <c r="F139" s="223">
        <v>17</v>
      </c>
    </row>
    <row r="140" spans="2:6" x14ac:dyDescent="0.35">
      <c r="B140" s="222">
        <v>86</v>
      </c>
      <c r="C140" s="223">
        <v>13</v>
      </c>
      <c r="D140" s="223">
        <v>22</v>
      </c>
      <c r="E140" s="223">
        <v>34</v>
      </c>
      <c r="F140" s="223">
        <v>17</v>
      </c>
    </row>
    <row r="141" spans="2:6" x14ac:dyDescent="0.35">
      <c r="B141" s="222">
        <v>87</v>
      </c>
      <c r="C141" s="223">
        <v>13</v>
      </c>
      <c r="D141" s="223">
        <v>22</v>
      </c>
      <c r="E141" s="223">
        <v>35</v>
      </c>
      <c r="F141" s="223">
        <v>17</v>
      </c>
    </row>
    <row r="142" spans="2:6" x14ac:dyDescent="0.35">
      <c r="B142" s="222">
        <v>88</v>
      </c>
      <c r="C142" s="223">
        <v>13</v>
      </c>
      <c r="D142" s="223">
        <v>22</v>
      </c>
      <c r="E142" s="223">
        <v>35</v>
      </c>
      <c r="F142" s="223">
        <v>18</v>
      </c>
    </row>
    <row r="143" spans="2:6" x14ac:dyDescent="0.35">
      <c r="B143" s="222">
        <v>89</v>
      </c>
      <c r="C143" s="223">
        <v>13</v>
      </c>
      <c r="D143" s="223">
        <v>22</v>
      </c>
      <c r="E143" s="223">
        <v>36</v>
      </c>
      <c r="F143" s="223">
        <v>18</v>
      </c>
    </row>
    <row r="144" spans="2:6" x14ac:dyDescent="0.35">
      <c r="B144" s="222">
        <v>90</v>
      </c>
      <c r="C144" s="223">
        <v>14</v>
      </c>
      <c r="D144" s="223">
        <v>22</v>
      </c>
      <c r="E144" s="223">
        <v>36</v>
      </c>
      <c r="F144" s="223">
        <v>18</v>
      </c>
    </row>
    <row r="145" spans="2:6" x14ac:dyDescent="0.35">
      <c r="B145" s="222">
        <v>91</v>
      </c>
      <c r="C145" s="223">
        <v>14</v>
      </c>
      <c r="D145" s="223">
        <v>23</v>
      </c>
      <c r="E145" s="223">
        <v>36</v>
      </c>
      <c r="F145" s="223">
        <v>18</v>
      </c>
    </row>
    <row r="146" spans="2:6" x14ac:dyDescent="0.35">
      <c r="B146" s="222">
        <v>92</v>
      </c>
      <c r="C146" s="223">
        <v>14</v>
      </c>
      <c r="D146" s="223">
        <v>23</v>
      </c>
      <c r="E146" s="223">
        <v>37</v>
      </c>
      <c r="F146" s="223">
        <v>18</v>
      </c>
    </row>
    <row r="147" spans="2:6" x14ac:dyDescent="0.35">
      <c r="B147" s="222">
        <v>93</v>
      </c>
      <c r="C147" s="223">
        <v>14</v>
      </c>
      <c r="D147" s="223">
        <v>23</v>
      </c>
      <c r="E147" s="223">
        <v>37</v>
      </c>
      <c r="F147" s="223">
        <v>19</v>
      </c>
    </row>
    <row r="148" spans="2:6" x14ac:dyDescent="0.35">
      <c r="B148" s="222">
        <v>94</v>
      </c>
      <c r="C148" s="223">
        <v>14</v>
      </c>
      <c r="D148" s="223">
        <v>24</v>
      </c>
      <c r="E148" s="223">
        <v>37</v>
      </c>
      <c r="F148" s="223">
        <v>19</v>
      </c>
    </row>
    <row r="149" spans="2:6" x14ac:dyDescent="0.35">
      <c r="B149" s="222">
        <v>95</v>
      </c>
      <c r="C149" s="223">
        <v>14</v>
      </c>
      <c r="D149" s="223">
        <v>24</v>
      </c>
      <c r="E149" s="223">
        <v>38</v>
      </c>
      <c r="F149" s="223">
        <v>19</v>
      </c>
    </row>
    <row r="150" spans="2:6" x14ac:dyDescent="0.35">
      <c r="B150" s="222">
        <v>96</v>
      </c>
      <c r="C150" s="223">
        <v>14</v>
      </c>
      <c r="D150" s="223">
        <v>24</v>
      </c>
      <c r="E150" s="223">
        <v>39</v>
      </c>
      <c r="F150" s="223">
        <v>19</v>
      </c>
    </row>
    <row r="151" spans="2:6" x14ac:dyDescent="0.35">
      <c r="B151" s="222">
        <v>97</v>
      </c>
      <c r="C151" s="223">
        <v>15</v>
      </c>
      <c r="D151" s="223">
        <v>24</v>
      </c>
      <c r="E151" s="223">
        <v>39</v>
      </c>
      <c r="F151" s="223">
        <v>19</v>
      </c>
    </row>
    <row r="152" spans="2:6" x14ac:dyDescent="0.35">
      <c r="B152" s="222">
        <v>98</v>
      </c>
      <c r="C152" s="223">
        <v>15</v>
      </c>
      <c r="D152" s="223">
        <v>25</v>
      </c>
      <c r="E152" s="223">
        <v>39</v>
      </c>
      <c r="F152" s="223">
        <v>19</v>
      </c>
    </row>
    <row r="153" spans="2:6" x14ac:dyDescent="0.35">
      <c r="B153" s="222">
        <v>99</v>
      </c>
      <c r="C153" s="223">
        <v>15</v>
      </c>
      <c r="D153" s="223">
        <v>25</v>
      </c>
      <c r="E153" s="223">
        <v>40</v>
      </c>
      <c r="F153" s="223">
        <v>19</v>
      </c>
    </row>
    <row r="154" spans="2:6" x14ac:dyDescent="0.35">
      <c r="B154" s="222">
        <v>100</v>
      </c>
      <c r="C154" s="223">
        <v>15</v>
      </c>
      <c r="D154" s="223">
        <v>25</v>
      </c>
      <c r="E154" s="223">
        <v>40</v>
      </c>
      <c r="F154" s="223">
        <v>20</v>
      </c>
    </row>
    <row r="155" spans="2:6" x14ac:dyDescent="0.35">
      <c r="B155" s="222">
        <v>101</v>
      </c>
      <c r="C155" s="223">
        <v>15</v>
      </c>
      <c r="D155" s="223">
        <v>25</v>
      </c>
      <c r="E155" s="223">
        <v>41</v>
      </c>
      <c r="F155" s="223">
        <v>20</v>
      </c>
    </row>
    <row r="156" spans="2:6" x14ac:dyDescent="0.35">
      <c r="B156" s="222">
        <v>102</v>
      </c>
      <c r="C156" s="223">
        <v>15</v>
      </c>
      <c r="D156" s="223">
        <v>26</v>
      </c>
      <c r="E156" s="223">
        <v>41</v>
      </c>
      <c r="F156" s="223">
        <v>20</v>
      </c>
    </row>
    <row r="157" spans="2:6" x14ac:dyDescent="0.35">
      <c r="B157" s="222">
        <v>103</v>
      </c>
      <c r="C157" s="223">
        <v>15</v>
      </c>
      <c r="D157" s="223">
        <v>26</v>
      </c>
      <c r="E157" s="223">
        <v>41</v>
      </c>
      <c r="F157" s="223">
        <v>21</v>
      </c>
    </row>
    <row r="158" spans="2:6" x14ac:dyDescent="0.35">
      <c r="B158" s="222">
        <v>104</v>
      </c>
      <c r="C158" s="223">
        <v>16</v>
      </c>
      <c r="D158" s="223">
        <v>26</v>
      </c>
      <c r="E158" s="223">
        <v>41</v>
      </c>
      <c r="F158" s="223">
        <v>21</v>
      </c>
    </row>
    <row r="159" spans="2:6" x14ac:dyDescent="0.35">
      <c r="B159" s="222">
        <v>105</v>
      </c>
      <c r="C159" s="223">
        <v>16</v>
      </c>
      <c r="D159" s="223">
        <v>26</v>
      </c>
      <c r="E159" s="223">
        <v>42</v>
      </c>
      <c r="F159" s="223">
        <v>21</v>
      </c>
    </row>
    <row r="160" spans="2:6" x14ac:dyDescent="0.35">
      <c r="B160" s="222">
        <v>106</v>
      </c>
      <c r="C160" s="223">
        <v>16</v>
      </c>
      <c r="D160" s="223">
        <v>27</v>
      </c>
      <c r="E160" s="223">
        <v>42</v>
      </c>
      <c r="F160" s="223">
        <v>21</v>
      </c>
    </row>
    <row r="161" spans="2:6" x14ac:dyDescent="0.35">
      <c r="B161" s="222">
        <v>107</v>
      </c>
      <c r="C161" s="223">
        <v>16</v>
      </c>
      <c r="D161" s="223">
        <v>27</v>
      </c>
      <c r="E161" s="223">
        <v>43</v>
      </c>
      <c r="F161" s="223">
        <v>21</v>
      </c>
    </row>
    <row r="162" spans="2:6" x14ac:dyDescent="0.35">
      <c r="B162" s="222">
        <v>108</v>
      </c>
      <c r="C162" s="223">
        <v>16</v>
      </c>
      <c r="D162" s="223">
        <v>27</v>
      </c>
      <c r="E162" s="223">
        <v>43</v>
      </c>
      <c r="F162" s="223">
        <v>22</v>
      </c>
    </row>
    <row r="163" spans="2:6" x14ac:dyDescent="0.35">
      <c r="B163" s="222">
        <v>109</v>
      </c>
      <c r="C163" s="223">
        <v>16</v>
      </c>
      <c r="D163" s="223">
        <v>27</v>
      </c>
      <c r="E163" s="223">
        <v>44</v>
      </c>
      <c r="F163" s="223">
        <v>22</v>
      </c>
    </row>
    <row r="164" spans="2:6" x14ac:dyDescent="0.35">
      <c r="B164" s="222">
        <v>110</v>
      </c>
      <c r="C164" s="223">
        <v>17</v>
      </c>
      <c r="D164" s="223">
        <v>27</v>
      </c>
      <c r="E164" s="223">
        <v>44</v>
      </c>
      <c r="F164" s="223">
        <v>22</v>
      </c>
    </row>
    <row r="165" spans="2:6" x14ac:dyDescent="0.35">
      <c r="B165" s="222">
        <v>111</v>
      </c>
      <c r="C165" s="223">
        <v>17</v>
      </c>
      <c r="D165" s="223">
        <v>28</v>
      </c>
      <c r="E165" s="223">
        <v>44</v>
      </c>
      <c r="F165" s="223">
        <v>22</v>
      </c>
    </row>
    <row r="166" spans="2:6" x14ac:dyDescent="0.35">
      <c r="B166" s="222">
        <v>112</v>
      </c>
      <c r="C166" s="223">
        <v>17</v>
      </c>
      <c r="D166" s="223">
        <v>28</v>
      </c>
      <c r="E166" s="223">
        <v>45</v>
      </c>
      <c r="F166" s="223">
        <v>22</v>
      </c>
    </row>
    <row r="167" spans="2:6" x14ac:dyDescent="0.35">
      <c r="B167" s="222">
        <v>113</v>
      </c>
      <c r="C167" s="223">
        <v>17</v>
      </c>
      <c r="D167" s="223">
        <v>28</v>
      </c>
      <c r="E167" s="223">
        <v>45</v>
      </c>
      <c r="F167" s="223">
        <v>23</v>
      </c>
    </row>
    <row r="168" spans="2:6" x14ac:dyDescent="0.35">
      <c r="B168" s="222">
        <v>114</v>
      </c>
      <c r="C168" s="223">
        <v>17</v>
      </c>
      <c r="D168" s="223">
        <v>29</v>
      </c>
      <c r="E168" s="223">
        <v>45</v>
      </c>
      <c r="F168" s="223">
        <v>23</v>
      </c>
    </row>
    <row r="169" spans="2:6" x14ac:dyDescent="0.35">
      <c r="B169" s="222">
        <v>115</v>
      </c>
      <c r="C169" s="223">
        <v>17</v>
      </c>
      <c r="D169" s="223">
        <v>29</v>
      </c>
      <c r="E169" s="223">
        <v>46</v>
      </c>
      <c r="F169" s="223">
        <v>23</v>
      </c>
    </row>
    <row r="170" spans="2:6" x14ac:dyDescent="0.35">
      <c r="B170" s="222">
        <v>116</v>
      </c>
      <c r="C170" s="223">
        <v>17</v>
      </c>
      <c r="D170" s="223">
        <v>29</v>
      </c>
      <c r="E170" s="223">
        <v>47</v>
      </c>
      <c r="F170" s="223">
        <v>23</v>
      </c>
    </row>
    <row r="171" spans="2:6" x14ac:dyDescent="0.35">
      <c r="B171" s="222">
        <v>117</v>
      </c>
      <c r="C171" s="223">
        <v>18</v>
      </c>
      <c r="D171" s="223">
        <v>29</v>
      </c>
      <c r="E171" s="223">
        <v>47</v>
      </c>
      <c r="F171" s="223">
        <v>23</v>
      </c>
    </row>
    <row r="172" spans="2:6" x14ac:dyDescent="0.35">
      <c r="B172" s="222">
        <v>118</v>
      </c>
      <c r="C172" s="223">
        <v>18</v>
      </c>
      <c r="D172" s="223">
        <v>30</v>
      </c>
      <c r="E172" s="223">
        <v>47</v>
      </c>
      <c r="F172" s="223">
        <v>23</v>
      </c>
    </row>
    <row r="173" spans="2:6" x14ac:dyDescent="0.35">
      <c r="B173" s="222">
        <v>119</v>
      </c>
      <c r="C173" s="223">
        <v>18</v>
      </c>
      <c r="D173" s="223">
        <v>30</v>
      </c>
      <c r="E173" s="223">
        <v>48</v>
      </c>
      <c r="F173" s="223">
        <v>23</v>
      </c>
    </row>
    <row r="174" spans="2:6" x14ac:dyDescent="0.35">
      <c r="B174" s="222">
        <v>120</v>
      </c>
      <c r="C174" s="223">
        <v>18</v>
      </c>
      <c r="D174" s="223">
        <v>30</v>
      </c>
      <c r="E174" s="223">
        <v>48</v>
      </c>
      <c r="F174" s="223">
        <v>24</v>
      </c>
    </row>
    <row r="175" spans="2:6" x14ac:dyDescent="0.35">
      <c r="B175" s="222">
        <v>121</v>
      </c>
      <c r="C175" s="223">
        <v>18</v>
      </c>
      <c r="D175" s="223">
        <v>30</v>
      </c>
      <c r="E175" s="223">
        <v>49</v>
      </c>
      <c r="F175" s="223">
        <v>24</v>
      </c>
    </row>
    <row r="176" spans="2:6" x14ac:dyDescent="0.35">
      <c r="B176" s="222">
        <v>122</v>
      </c>
      <c r="C176" s="223">
        <v>18</v>
      </c>
      <c r="D176" s="223">
        <v>31</v>
      </c>
      <c r="E176" s="223">
        <v>49</v>
      </c>
      <c r="F176" s="223">
        <v>24</v>
      </c>
    </row>
    <row r="177" spans="2:6" x14ac:dyDescent="0.35">
      <c r="B177" s="222">
        <v>123</v>
      </c>
      <c r="C177" s="223">
        <v>18</v>
      </c>
      <c r="D177" s="223">
        <v>31</v>
      </c>
      <c r="E177" s="223">
        <v>49</v>
      </c>
      <c r="F177" s="223">
        <v>25</v>
      </c>
    </row>
    <row r="178" spans="2:6" x14ac:dyDescent="0.35">
      <c r="B178" s="222">
        <v>124</v>
      </c>
      <c r="C178" s="223">
        <v>19</v>
      </c>
      <c r="D178" s="223">
        <v>31</v>
      </c>
      <c r="E178" s="223">
        <v>49</v>
      </c>
      <c r="F178" s="223">
        <v>25</v>
      </c>
    </row>
    <row r="179" spans="2:6" x14ac:dyDescent="0.35">
      <c r="B179" s="222">
        <v>125</v>
      </c>
      <c r="C179" s="223">
        <v>19</v>
      </c>
      <c r="D179" s="223">
        <v>31</v>
      </c>
      <c r="E179" s="223">
        <v>50</v>
      </c>
      <c r="F179" s="223">
        <v>25</v>
      </c>
    </row>
    <row r="180" spans="2:6" x14ac:dyDescent="0.35">
      <c r="B180" s="222">
        <v>126</v>
      </c>
      <c r="C180" s="223">
        <v>19</v>
      </c>
      <c r="D180" s="223">
        <v>32</v>
      </c>
      <c r="E180" s="223">
        <v>50</v>
      </c>
      <c r="F180" s="223">
        <v>25</v>
      </c>
    </row>
    <row r="181" spans="2:6" x14ac:dyDescent="0.35">
      <c r="B181" s="222">
        <v>127</v>
      </c>
      <c r="C181" s="223">
        <v>19</v>
      </c>
      <c r="D181" s="223">
        <v>32</v>
      </c>
      <c r="E181" s="223">
        <v>51</v>
      </c>
      <c r="F181" s="223">
        <v>25</v>
      </c>
    </row>
    <row r="182" spans="2:6" x14ac:dyDescent="0.35">
      <c r="B182" s="222">
        <v>128</v>
      </c>
      <c r="C182" s="223">
        <v>19</v>
      </c>
      <c r="D182" s="223">
        <v>32</v>
      </c>
      <c r="E182" s="223">
        <v>51</v>
      </c>
      <c r="F182" s="223">
        <v>26</v>
      </c>
    </row>
    <row r="183" spans="2:6" x14ac:dyDescent="0.35">
      <c r="B183" s="222">
        <v>129</v>
      </c>
      <c r="C183" s="223">
        <v>19</v>
      </c>
      <c r="D183" s="223">
        <v>32</v>
      </c>
      <c r="E183" s="223">
        <v>52</v>
      </c>
      <c r="F183" s="223">
        <v>26</v>
      </c>
    </row>
    <row r="184" spans="2:6" x14ac:dyDescent="0.35">
      <c r="B184" s="222">
        <v>130</v>
      </c>
      <c r="C184" s="223">
        <v>20</v>
      </c>
      <c r="D184" s="223">
        <v>32</v>
      </c>
      <c r="E184" s="223">
        <v>52</v>
      </c>
      <c r="F184" s="223">
        <v>26</v>
      </c>
    </row>
    <row r="185" spans="2:6" x14ac:dyDescent="0.35">
      <c r="B185" s="222">
        <v>131</v>
      </c>
      <c r="C185" s="223">
        <v>20</v>
      </c>
      <c r="D185" s="223">
        <v>33</v>
      </c>
      <c r="E185" s="223">
        <v>52</v>
      </c>
      <c r="F185" s="223">
        <v>26</v>
      </c>
    </row>
    <row r="186" spans="2:6" x14ac:dyDescent="0.35">
      <c r="B186" s="222">
        <v>132</v>
      </c>
      <c r="C186" s="223">
        <v>20</v>
      </c>
      <c r="D186" s="223">
        <v>33</v>
      </c>
      <c r="E186" s="223">
        <v>53</v>
      </c>
      <c r="F186" s="223">
        <v>26</v>
      </c>
    </row>
    <row r="187" spans="2:6" x14ac:dyDescent="0.35">
      <c r="B187" s="222">
        <v>133</v>
      </c>
      <c r="C187" s="223">
        <v>20</v>
      </c>
      <c r="D187" s="223">
        <v>33</v>
      </c>
      <c r="E187" s="223">
        <v>53</v>
      </c>
      <c r="F187" s="223">
        <v>27</v>
      </c>
    </row>
    <row r="188" spans="2:6" x14ac:dyDescent="0.35">
      <c r="B188" s="222">
        <v>134</v>
      </c>
      <c r="C188" s="223">
        <v>20</v>
      </c>
      <c r="D188" s="223">
        <v>34</v>
      </c>
      <c r="E188" s="223">
        <v>53</v>
      </c>
      <c r="F188" s="223">
        <v>27</v>
      </c>
    </row>
    <row r="189" spans="2:6" x14ac:dyDescent="0.35">
      <c r="B189" s="222">
        <v>135</v>
      </c>
      <c r="C189" s="223">
        <v>20</v>
      </c>
      <c r="D189" s="223">
        <v>34</v>
      </c>
      <c r="E189" s="223">
        <v>54</v>
      </c>
      <c r="F189" s="223">
        <v>27</v>
      </c>
    </row>
    <row r="190" spans="2:6" x14ac:dyDescent="0.35">
      <c r="B190" s="222">
        <v>136</v>
      </c>
      <c r="C190" s="223">
        <v>20</v>
      </c>
      <c r="D190" s="223">
        <v>34</v>
      </c>
      <c r="E190" s="223">
        <v>55</v>
      </c>
      <c r="F190" s="223">
        <v>27</v>
      </c>
    </row>
    <row r="191" spans="2:6" x14ac:dyDescent="0.35">
      <c r="B191" s="222">
        <v>137</v>
      </c>
      <c r="C191" s="223">
        <v>21</v>
      </c>
      <c r="D191" s="223">
        <v>34</v>
      </c>
      <c r="E191" s="223">
        <v>55</v>
      </c>
      <c r="F191" s="223">
        <v>27</v>
      </c>
    </row>
    <row r="192" spans="2:6" x14ac:dyDescent="0.35">
      <c r="B192" s="222">
        <v>138</v>
      </c>
      <c r="C192" s="223">
        <v>21</v>
      </c>
      <c r="D192" s="223">
        <v>35</v>
      </c>
      <c r="E192" s="223">
        <v>55</v>
      </c>
      <c r="F192" s="223">
        <v>27</v>
      </c>
    </row>
    <row r="193" spans="2:6" x14ac:dyDescent="0.35">
      <c r="B193" s="222">
        <v>139</v>
      </c>
      <c r="C193" s="223">
        <v>21</v>
      </c>
      <c r="D193" s="223">
        <v>35</v>
      </c>
      <c r="E193" s="223">
        <v>56</v>
      </c>
      <c r="F193" s="223">
        <v>27</v>
      </c>
    </row>
    <row r="194" spans="2:6" x14ac:dyDescent="0.35">
      <c r="B194" s="222">
        <v>140</v>
      </c>
      <c r="C194" s="223">
        <v>21</v>
      </c>
      <c r="D194" s="223">
        <v>35</v>
      </c>
      <c r="E194" s="223">
        <v>56</v>
      </c>
      <c r="F194" s="223">
        <v>28</v>
      </c>
    </row>
    <row r="195" spans="2:6" x14ac:dyDescent="0.35">
      <c r="B195" s="222">
        <v>141</v>
      </c>
      <c r="C195" s="223">
        <v>21</v>
      </c>
      <c r="D195" s="223">
        <v>35</v>
      </c>
      <c r="E195" s="223">
        <v>57</v>
      </c>
      <c r="F195" s="223">
        <v>28</v>
      </c>
    </row>
    <row r="196" spans="2:6" x14ac:dyDescent="0.35">
      <c r="B196" s="222">
        <v>142</v>
      </c>
      <c r="C196" s="223">
        <v>21</v>
      </c>
      <c r="D196" s="223">
        <v>36</v>
      </c>
      <c r="E196" s="223">
        <v>57</v>
      </c>
      <c r="F196" s="223">
        <v>28</v>
      </c>
    </row>
    <row r="197" spans="2:6" x14ac:dyDescent="0.35">
      <c r="B197" s="222">
        <v>143</v>
      </c>
      <c r="C197" s="223">
        <v>21</v>
      </c>
      <c r="D197" s="223">
        <v>36</v>
      </c>
      <c r="E197" s="223">
        <v>57</v>
      </c>
      <c r="F197" s="223">
        <v>29</v>
      </c>
    </row>
    <row r="198" spans="2:6" x14ac:dyDescent="0.35">
      <c r="B198" s="222">
        <v>144</v>
      </c>
      <c r="C198" s="223">
        <v>22</v>
      </c>
      <c r="D198" s="223">
        <v>36</v>
      </c>
      <c r="E198" s="223">
        <v>57</v>
      </c>
      <c r="F198" s="223">
        <v>29</v>
      </c>
    </row>
    <row r="199" spans="2:6" x14ac:dyDescent="0.35">
      <c r="B199" s="222">
        <v>145</v>
      </c>
      <c r="C199" s="223">
        <v>22</v>
      </c>
      <c r="D199" s="223">
        <v>36</v>
      </c>
      <c r="E199" s="223">
        <v>58</v>
      </c>
      <c r="F199" s="223">
        <v>29</v>
      </c>
    </row>
    <row r="200" spans="2:6" x14ac:dyDescent="0.35">
      <c r="B200" s="222">
        <v>146</v>
      </c>
      <c r="C200" s="223">
        <v>22</v>
      </c>
      <c r="D200" s="223">
        <v>37</v>
      </c>
      <c r="E200" s="223">
        <v>58</v>
      </c>
      <c r="F200" s="223">
        <v>29</v>
      </c>
    </row>
    <row r="201" spans="2:6" x14ac:dyDescent="0.35">
      <c r="B201" s="222">
        <v>147</v>
      </c>
      <c r="C201" s="223">
        <v>22</v>
      </c>
      <c r="D201" s="223">
        <v>37</v>
      </c>
      <c r="E201" s="223">
        <v>59</v>
      </c>
      <c r="F201" s="223">
        <v>29</v>
      </c>
    </row>
    <row r="202" spans="2:6" x14ac:dyDescent="0.35">
      <c r="B202" s="222">
        <v>148</v>
      </c>
      <c r="C202" s="223">
        <v>22</v>
      </c>
      <c r="D202" s="223">
        <v>37</v>
      </c>
      <c r="E202" s="223">
        <v>59</v>
      </c>
      <c r="F202" s="223">
        <v>30</v>
      </c>
    </row>
    <row r="203" spans="2:6" x14ac:dyDescent="0.35">
      <c r="B203" s="222">
        <v>149</v>
      </c>
      <c r="C203" s="223">
        <v>22</v>
      </c>
      <c r="D203" s="223">
        <v>37</v>
      </c>
      <c r="E203" s="223">
        <v>60</v>
      </c>
      <c r="F203" s="223">
        <v>30</v>
      </c>
    </row>
    <row r="204" spans="2:6" x14ac:dyDescent="0.35">
      <c r="B204" s="222">
        <v>150</v>
      </c>
      <c r="C204" s="223">
        <v>23</v>
      </c>
      <c r="D204" s="223">
        <v>37</v>
      </c>
      <c r="E204" s="223">
        <v>60</v>
      </c>
      <c r="F204" s="223">
        <v>30</v>
      </c>
    </row>
    <row r="205" spans="2:6" x14ac:dyDescent="0.35">
      <c r="B205" s="222">
        <v>151</v>
      </c>
      <c r="C205" s="223">
        <v>23</v>
      </c>
      <c r="D205" s="223">
        <v>38</v>
      </c>
      <c r="E205" s="223">
        <v>60</v>
      </c>
      <c r="F205" s="223">
        <v>30</v>
      </c>
    </row>
    <row r="206" spans="2:6" x14ac:dyDescent="0.35">
      <c r="B206" s="222">
        <v>152</v>
      </c>
      <c r="C206" s="223">
        <v>23</v>
      </c>
      <c r="D206" s="223">
        <v>38</v>
      </c>
      <c r="E206" s="223">
        <v>61</v>
      </c>
      <c r="F206" s="223">
        <v>30</v>
      </c>
    </row>
    <row r="207" spans="2:6" x14ac:dyDescent="0.35">
      <c r="B207" s="222">
        <v>153</v>
      </c>
      <c r="C207" s="223">
        <v>23</v>
      </c>
      <c r="D207" s="223">
        <v>38</v>
      </c>
      <c r="E207" s="223">
        <v>61</v>
      </c>
      <c r="F207" s="223">
        <v>31</v>
      </c>
    </row>
    <row r="208" spans="2:6" x14ac:dyDescent="0.35">
      <c r="B208" s="222">
        <v>154</v>
      </c>
      <c r="C208" s="223">
        <v>23</v>
      </c>
      <c r="D208" s="223">
        <v>39</v>
      </c>
      <c r="E208" s="223">
        <v>61</v>
      </c>
      <c r="F208" s="223">
        <v>31</v>
      </c>
    </row>
    <row r="209" spans="2:6" x14ac:dyDescent="0.35">
      <c r="B209" s="222">
        <v>155</v>
      </c>
      <c r="C209" s="223">
        <v>23</v>
      </c>
      <c r="D209" s="223">
        <v>39</v>
      </c>
      <c r="E209" s="223">
        <v>62</v>
      </c>
      <c r="F209" s="223">
        <v>31</v>
      </c>
    </row>
    <row r="210" spans="2:6" x14ac:dyDescent="0.35">
      <c r="B210" s="222">
        <v>156</v>
      </c>
      <c r="C210" s="223">
        <v>23</v>
      </c>
      <c r="D210" s="223">
        <v>39</v>
      </c>
      <c r="E210" s="223">
        <v>63</v>
      </c>
      <c r="F210" s="223">
        <v>31</v>
      </c>
    </row>
    <row r="211" spans="2:6" x14ac:dyDescent="0.35">
      <c r="B211" s="222">
        <v>157</v>
      </c>
      <c r="C211" s="223">
        <v>24</v>
      </c>
      <c r="D211" s="223">
        <v>39</v>
      </c>
      <c r="E211" s="223">
        <v>63</v>
      </c>
      <c r="F211" s="223">
        <v>31</v>
      </c>
    </row>
    <row r="212" spans="2:6" x14ac:dyDescent="0.35">
      <c r="B212" s="222">
        <v>158</v>
      </c>
      <c r="C212" s="223">
        <v>24</v>
      </c>
      <c r="D212" s="223">
        <v>40</v>
      </c>
      <c r="E212" s="223">
        <v>63</v>
      </c>
      <c r="F212" s="223">
        <v>31</v>
      </c>
    </row>
    <row r="213" spans="2:6" x14ac:dyDescent="0.35">
      <c r="B213" s="222">
        <v>159</v>
      </c>
      <c r="C213" s="223">
        <v>24</v>
      </c>
      <c r="D213" s="223">
        <v>40</v>
      </c>
      <c r="E213" s="223">
        <v>64</v>
      </c>
      <c r="F213" s="223">
        <v>31</v>
      </c>
    </row>
    <row r="214" spans="2:6" x14ac:dyDescent="0.35">
      <c r="B214" s="222">
        <v>160</v>
      </c>
      <c r="C214" s="223">
        <v>24</v>
      </c>
      <c r="D214" s="223">
        <v>40</v>
      </c>
      <c r="E214" s="223">
        <v>64</v>
      </c>
      <c r="F214" s="223">
        <v>32</v>
      </c>
    </row>
    <row r="215" spans="2:6" x14ac:dyDescent="0.35">
      <c r="B215" s="222">
        <v>161</v>
      </c>
      <c r="C215" s="223">
        <v>24</v>
      </c>
      <c r="D215" s="223">
        <v>40</v>
      </c>
      <c r="E215" s="223">
        <v>65</v>
      </c>
      <c r="F215" s="223">
        <v>32</v>
      </c>
    </row>
    <row r="216" spans="2:6" x14ac:dyDescent="0.35">
      <c r="B216" s="222">
        <v>162</v>
      </c>
      <c r="C216" s="223">
        <v>24</v>
      </c>
      <c r="D216" s="223">
        <v>41</v>
      </c>
      <c r="E216" s="223">
        <v>65</v>
      </c>
      <c r="F216" s="223">
        <v>32</v>
      </c>
    </row>
    <row r="217" spans="2:6" x14ac:dyDescent="0.35">
      <c r="B217" s="222">
        <v>163</v>
      </c>
      <c r="C217" s="223">
        <v>24</v>
      </c>
      <c r="D217" s="223">
        <v>41</v>
      </c>
      <c r="E217" s="223">
        <v>65</v>
      </c>
      <c r="F217" s="223">
        <v>33</v>
      </c>
    </row>
    <row r="218" spans="2:6" x14ac:dyDescent="0.35">
      <c r="B218" s="222">
        <v>164</v>
      </c>
      <c r="C218" s="223">
        <v>25</v>
      </c>
      <c r="D218" s="223">
        <v>41</v>
      </c>
      <c r="E218" s="223">
        <v>65</v>
      </c>
      <c r="F218" s="223">
        <v>33</v>
      </c>
    </row>
    <row r="219" spans="2:6" x14ac:dyDescent="0.35">
      <c r="B219" s="222">
        <v>165</v>
      </c>
      <c r="C219" s="223">
        <v>25</v>
      </c>
      <c r="D219" s="223">
        <v>41</v>
      </c>
      <c r="E219" s="223">
        <v>66</v>
      </c>
      <c r="F219" s="223">
        <v>33</v>
      </c>
    </row>
    <row r="220" spans="2:6" x14ac:dyDescent="0.35">
      <c r="B220" s="222">
        <v>166</v>
      </c>
      <c r="C220" s="223">
        <v>25</v>
      </c>
      <c r="D220" s="223">
        <v>42</v>
      </c>
      <c r="E220" s="223">
        <v>66</v>
      </c>
      <c r="F220" s="223">
        <v>33</v>
      </c>
    </row>
    <row r="221" spans="2:6" x14ac:dyDescent="0.35">
      <c r="B221" s="222">
        <v>167</v>
      </c>
      <c r="C221" s="223">
        <v>25</v>
      </c>
      <c r="D221" s="223">
        <v>42</v>
      </c>
      <c r="E221" s="223">
        <v>67</v>
      </c>
      <c r="F221" s="223">
        <v>33</v>
      </c>
    </row>
    <row r="222" spans="2:6" x14ac:dyDescent="0.35">
      <c r="B222" s="222">
        <v>168</v>
      </c>
      <c r="C222" s="223">
        <v>25</v>
      </c>
      <c r="D222" s="223">
        <v>42</v>
      </c>
      <c r="E222" s="223">
        <v>67</v>
      </c>
      <c r="F222" s="223">
        <v>34</v>
      </c>
    </row>
    <row r="223" spans="2:6" x14ac:dyDescent="0.35">
      <c r="B223" s="222">
        <v>169</v>
      </c>
      <c r="C223" s="223">
        <v>25</v>
      </c>
      <c r="D223" s="223">
        <v>42</v>
      </c>
      <c r="E223" s="223">
        <v>68</v>
      </c>
      <c r="F223" s="223">
        <v>34</v>
      </c>
    </row>
    <row r="224" spans="2:6" x14ac:dyDescent="0.35">
      <c r="B224" s="222">
        <v>170</v>
      </c>
      <c r="C224" s="223">
        <v>26</v>
      </c>
      <c r="D224" s="223">
        <v>42</v>
      </c>
      <c r="E224" s="223">
        <v>68</v>
      </c>
      <c r="F224" s="223">
        <v>34</v>
      </c>
    </row>
    <row r="225" spans="2:6" x14ac:dyDescent="0.35">
      <c r="B225" s="222">
        <v>171</v>
      </c>
      <c r="C225" s="223">
        <v>26</v>
      </c>
      <c r="D225" s="223">
        <v>43</v>
      </c>
      <c r="E225" s="223">
        <v>68</v>
      </c>
      <c r="F225" s="223">
        <v>34</v>
      </c>
    </row>
    <row r="226" spans="2:6" x14ac:dyDescent="0.35">
      <c r="B226" s="222">
        <v>172</v>
      </c>
      <c r="C226" s="223">
        <v>26</v>
      </c>
      <c r="D226" s="223">
        <v>43</v>
      </c>
      <c r="E226" s="223">
        <v>69</v>
      </c>
      <c r="F226" s="223">
        <v>34</v>
      </c>
    </row>
    <row r="227" spans="2:6" x14ac:dyDescent="0.35">
      <c r="B227" s="222">
        <v>173</v>
      </c>
      <c r="C227" s="223">
        <v>26</v>
      </c>
      <c r="D227" s="223">
        <v>43</v>
      </c>
      <c r="E227" s="223">
        <v>69</v>
      </c>
      <c r="F227" s="223">
        <v>35</v>
      </c>
    </row>
    <row r="228" spans="2:6" x14ac:dyDescent="0.35">
      <c r="B228" s="222">
        <v>174</v>
      </c>
      <c r="C228" s="223">
        <v>26</v>
      </c>
      <c r="D228" s="223">
        <v>44</v>
      </c>
      <c r="E228" s="223">
        <v>69</v>
      </c>
      <c r="F228" s="223">
        <v>35</v>
      </c>
    </row>
    <row r="229" spans="2:6" x14ac:dyDescent="0.35">
      <c r="B229" s="222">
        <v>175</v>
      </c>
      <c r="C229" s="223">
        <v>26</v>
      </c>
      <c r="D229" s="223">
        <v>44</v>
      </c>
      <c r="E229" s="223">
        <v>70</v>
      </c>
      <c r="F229" s="223">
        <v>35</v>
      </c>
    </row>
    <row r="230" spans="2:6" x14ac:dyDescent="0.35">
      <c r="B230" s="222">
        <v>176</v>
      </c>
      <c r="C230" s="223">
        <v>26</v>
      </c>
      <c r="D230" s="223">
        <v>44</v>
      </c>
      <c r="E230" s="223">
        <v>71</v>
      </c>
      <c r="F230" s="223">
        <v>35</v>
      </c>
    </row>
    <row r="231" spans="2:6" x14ac:dyDescent="0.35">
      <c r="B231" s="222">
        <v>177</v>
      </c>
      <c r="C231" s="223">
        <v>27</v>
      </c>
      <c r="D231" s="223">
        <v>44</v>
      </c>
      <c r="E231" s="223">
        <v>71</v>
      </c>
      <c r="F231" s="223">
        <v>35</v>
      </c>
    </row>
    <row r="232" spans="2:6" x14ac:dyDescent="0.35">
      <c r="B232" s="222">
        <v>178</v>
      </c>
      <c r="C232" s="223">
        <v>27</v>
      </c>
      <c r="D232" s="223">
        <v>45</v>
      </c>
      <c r="E232" s="223">
        <v>71</v>
      </c>
      <c r="F232" s="223">
        <v>35</v>
      </c>
    </row>
    <row r="233" spans="2:6" x14ac:dyDescent="0.35">
      <c r="B233" s="222">
        <v>179</v>
      </c>
      <c r="C233" s="223">
        <v>27</v>
      </c>
      <c r="D233" s="223">
        <v>45</v>
      </c>
      <c r="E233" s="223">
        <v>72</v>
      </c>
      <c r="F233" s="223">
        <v>35</v>
      </c>
    </row>
    <row r="234" spans="2:6" x14ac:dyDescent="0.35">
      <c r="B234" s="222">
        <v>180</v>
      </c>
      <c r="C234" s="223">
        <v>27</v>
      </c>
      <c r="D234" s="223">
        <v>45</v>
      </c>
      <c r="E234" s="223">
        <v>72</v>
      </c>
      <c r="F234" s="223">
        <v>36</v>
      </c>
    </row>
    <row r="235" spans="2:6" x14ac:dyDescent="0.35">
      <c r="B235" s="222">
        <v>181</v>
      </c>
      <c r="C235" s="223">
        <v>27</v>
      </c>
      <c r="D235" s="223">
        <v>45</v>
      </c>
      <c r="E235" s="223">
        <v>73</v>
      </c>
      <c r="F235" s="223">
        <v>36</v>
      </c>
    </row>
    <row r="236" spans="2:6" x14ac:dyDescent="0.35">
      <c r="B236" s="222">
        <v>182</v>
      </c>
      <c r="C236" s="223">
        <v>27</v>
      </c>
      <c r="D236" s="223">
        <v>46</v>
      </c>
      <c r="E236" s="223">
        <v>73</v>
      </c>
      <c r="F236" s="223">
        <v>36</v>
      </c>
    </row>
    <row r="237" spans="2:6" x14ac:dyDescent="0.35">
      <c r="B237" s="222">
        <v>183</v>
      </c>
      <c r="C237" s="223">
        <v>27</v>
      </c>
      <c r="D237" s="223">
        <v>46</v>
      </c>
      <c r="E237" s="223">
        <v>73</v>
      </c>
      <c r="F237" s="223">
        <v>37</v>
      </c>
    </row>
    <row r="238" spans="2:6" x14ac:dyDescent="0.35">
      <c r="B238" s="222">
        <v>184</v>
      </c>
      <c r="C238" s="223">
        <v>28</v>
      </c>
      <c r="D238" s="223">
        <v>46</v>
      </c>
      <c r="E238" s="223">
        <v>73</v>
      </c>
      <c r="F238" s="223">
        <v>37</v>
      </c>
    </row>
    <row r="239" spans="2:6" x14ac:dyDescent="0.35">
      <c r="B239" s="222">
        <v>185</v>
      </c>
      <c r="C239" s="223">
        <v>28</v>
      </c>
      <c r="D239" s="223">
        <v>46</v>
      </c>
      <c r="E239" s="223">
        <v>74</v>
      </c>
      <c r="F239" s="223">
        <v>37</v>
      </c>
    </row>
    <row r="240" spans="2:6" x14ac:dyDescent="0.35">
      <c r="B240" s="222">
        <v>186</v>
      </c>
      <c r="C240" s="223">
        <v>28</v>
      </c>
      <c r="D240" s="223">
        <v>47</v>
      </c>
      <c r="E240" s="223">
        <v>74</v>
      </c>
      <c r="F240" s="223">
        <v>37</v>
      </c>
    </row>
    <row r="241" spans="2:6" x14ac:dyDescent="0.35">
      <c r="B241" s="222">
        <v>187</v>
      </c>
      <c r="C241" s="223">
        <v>28</v>
      </c>
      <c r="D241" s="223">
        <v>47</v>
      </c>
      <c r="E241" s="223">
        <v>75</v>
      </c>
      <c r="F241" s="223">
        <v>37</v>
      </c>
    </row>
    <row r="242" spans="2:6" x14ac:dyDescent="0.35">
      <c r="B242" s="222">
        <v>188</v>
      </c>
      <c r="C242" s="223">
        <v>28</v>
      </c>
      <c r="D242" s="223">
        <v>47</v>
      </c>
      <c r="E242" s="223">
        <v>75</v>
      </c>
      <c r="F242" s="223">
        <v>38</v>
      </c>
    </row>
    <row r="243" spans="2:6" x14ac:dyDescent="0.35">
      <c r="B243" s="222">
        <v>189</v>
      </c>
      <c r="C243" s="223">
        <v>28</v>
      </c>
      <c r="D243" s="223">
        <v>47</v>
      </c>
      <c r="E243" s="223">
        <v>76</v>
      </c>
      <c r="F243" s="223">
        <v>38</v>
      </c>
    </row>
    <row r="244" spans="2:6" x14ac:dyDescent="0.35">
      <c r="B244" s="222">
        <v>190</v>
      </c>
      <c r="C244" s="223">
        <v>29</v>
      </c>
      <c r="D244" s="223">
        <v>47</v>
      </c>
      <c r="E244" s="223">
        <v>76</v>
      </c>
      <c r="F244" s="223">
        <v>38</v>
      </c>
    </row>
    <row r="245" spans="2:6" x14ac:dyDescent="0.35">
      <c r="B245" s="222">
        <v>191</v>
      </c>
      <c r="C245" s="223">
        <v>29</v>
      </c>
      <c r="D245" s="223">
        <v>48</v>
      </c>
      <c r="E245" s="223">
        <v>76</v>
      </c>
      <c r="F245" s="223">
        <v>38</v>
      </c>
    </row>
    <row r="246" spans="2:6" x14ac:dyDescent="0.35">
      <c r="B246" s="222">
        <v>192</v>
      </c>
      <c r="C246" s="223">
        <v>29</v>
      </c>
      <c r="D246" s="223">
        <v>48</v>
      </c>
      <c r="E246" s="223">
        <v>77</v>
      </c>
      <c r="F246" s="223">
        <v>38</v>
      </c>
    </row>
    <row r="247" spans="2:6" x14ac:dyDescent="0.35">
      <c r="B247" s="222">
        <v>193</v>
      </c>
      <c r="C247" s="223">
        <v>29</v>
      </c>
      <c r="D247" s="223">
        <v>48</v>
      </c>
      <c r="E247" s="223">
        <v>77</v>
      </c>
      <c r="F247" s="223">
        <v>39</v>
      </c>
    </row>
    <row r="248" spans="2:6" x14ac:dyDescent="0.35">
      <c r="B248" s="222">
        <v>194</v>
      </c>
      <c r="C248" s="223">
        <v>29</v>
      </c>
      <c r="D248" s="223">
        <v>49</v>
      </c>
      <c r="E248" s="223">
        <v>77</v>
      </c>
      <c r="F248" s="223">
        <v>39</v>
      </c>
    </row>
    <row r="249" spans="2:6" x14ac:dyDescent="0.35">
      <c r="B249" s="222">
        <v>195</v>
      </c>
      <c r="C249" s="223">
        <v>29</v>
      </c>
      <c r="D249" s="223">
        <v>49</v>
      </c>
      <c r="E249" s="223">
        <v>78</v>
      </c>
      <c r="F249" s="223">
        <v>39</v>
      </c>
    </row>
    <row r="250" spans="2:6" x14ac:dyDescent="0.35">
      <c r="B250" s="222">
        <v>196</v>
      </c>
      <c r="C250" s="223">
        <v>29</v>
      </c>
      <c r="D250" s="223">
        <v>49</v>
      </c>
      <c r="E250" s="223">
        <v>79</v>
      </c>
      <c r="F250" s="223">
        <v>39</v>
      </c>
    </row>
    <row r="251" spans="2:6" x14ac:dyDescent="0.35">
      <c r="B251" s="222">
        <v>197</v>
      </c>
      <c r="C251" s="223">
        <v>30</v>
      </c>
      <c r="D251" s="223">
        <v>49</v>
      </c>
      <c r="E251" s="223">
        <v>79</v>
      </c>
      <c r="F251" s="223">
        <v>39</v>
      </c>
    </row>
    <row r="252" spans="2:6" x14ac:dyDescent="0.35">
      <c r="B252" s="222">
        <v>198</v>
      </c>
      <c r="C252" s="223">
        <v>30</v>
      </c>
      <c r="D252" s="223">
        <v>50</v>
      </c>
      <c r="E252" s="223">
        <v>79</v>
      </c>
      <c r="F252" s="223">
        <v>39</v>
      </c>
    </row>
    <row r="253" spans="2:6" x14ac:dyDescent="0.35">
      <c r="B253" s="222">
        <v>199</v>
      </c>
      <c r="C253" s="223">
        <v>30</v>
      </c>
      <c r="D253" s="223">
        <v>50</v>
      </c>
      <c r="E253" s="223">
        <v>80</v>
      </c>
      <c r="F253" s="223">
        <v>39</v>
      </c>
    </row>
    <row r="254" spans="2:6" x14ac:dyDescent="0.35">
      <c r="B254" s="222">
        <v>200</v>
      </c>
      <c r="C254" s="223">
        <v>30</v>
      </c>
      <c r="D254" s="223">
        <v>50</v>
      </c>
      <c r="E254" s="223">
        <v>80</v>
      </c>
      <c r="F254" s="223">
        <v>40</v>
      </c>
    </row>
    <row r="255" spans="2:6" x14ac:dyDescent="0.35">
      <c r="B255" s="222">
        <v>201</v>
      </c>
      <c r="C255" s="223">
        <v>30</v>
      </c>
      <c r="D255" s="223">
        <v>50</v>
      </c>
      <c r="E255" s="223">
        <v>81</v>
      </c>
      <c r="F255" s="223">
        <v>40</v>
      </c>
    </row>
    <row r="256" spans="2:6" x14ac:dyDescent="0.35">
      <c r="B256" s="222">
        <v>202</v>
      </c>
      <c r="C256" s="223">
        <v>30</v>
      </c>
      <c r="D256" s="223">
        <v>51</v>
      </c>
      <c r="E256" s="223">
        <v>81</v>
      </c>
      <c r="F256" s="223">
        <v>40</v>
      </c>
    </row>
    <row r="257" spans="2:6" x14ac:dyDescent="0.35">
      <c r="B257" s="222">
        <v>203</v>
      </c>
      <c r="C257" s="223">
        <v>30</v>
      </c>
      <c r="D257" s="223">
        <v>51</v>
      </c>
      <c r="E257" s="223">
        <v>81</v>
      </c>
      <c r="F257" s="223">
        <v>41</v>
      </c>
    </row>
    <row r="258" spans="2:6" x14ac:dyDescent="0.35">
      <c r="B258" s="222">
        <v>204</v>
      </c>
      <c r="C258" s="223">
        <v>31</v>
      </c>
      <c r="D258" s="223">
        <v>51</v>
      </c>
      <c r="E258" s="223">
        <v>81</v>
      </c>
      <c r="F258" s="223">
        <v>41</v>
      </c>
    </row>
    <row r="259" spans="2:6" x14ac:dyDescent="0.35">
      <c r="B259" s="222">
        <v>205</v>
      </c>
      <c r="C259" s="223">
        <v>31</v>
      </c>
      <c r="D259" s="223">
        <v>51</v>
      </c>
      <c r="E259" s="223">
        <v>82</v>
      </c>
      <c r="F259" s="223">
        <v>41</v>
      </c>
    </row>
    <row r="260" spans="2:6" x14ac:dyDescent="0.35">
      <c r="B260" s="222">
        <v>206</v>
      </c>
      <c r="C260" s="223">
        <v>31</v>
      </c>
      <c r="D260" s="223">
        <v>52</v>
      </c>
      <c r="E260" s="223">
        <v>82</v>
      </c>
      <c r="F260" s="223">
        <v>41</v>
      </c>
    </row>
    <row r="261" spans="2:6" x14ac:dyDescent="0.35">
      <c r="B261" s="222">
        <v>207</v>
      </c>
      <c r="C261" s="223">
        <v>31</v>
      </c>
      <c r="D261" s="223">
        <v>52</v>
      </c>
      <c r="E261" s="223">
        <v>83</v>
      </c>
      <c r="F261" s="223">
        <v>41</v>
      </c>
    </row>
    <row r="262" spans="2:6" x14ac:dyDescent="0.35">
      <c r="B262" s="222">
        <v>208</v>
      </c>
      <c r="C262" s="223">
        <v>31</v>
      </c>
      <c r="D262" s="223">
        <v>52</v>
      </c>
      <c r="E262" s="223">
        <v>83</v>
      </c>
      <c r="F262" s="223">
        <v>42</v>
      </c>
    </row>
    <row r="263" spans="2:6" x14ac:dyDescent="0.35">
      <c r="B263" s="222">
        <v>209</v>
      </c>
      <c r="C263" s="223">
        <v>31</v>
      </c>
      <c r="D263" s="223">
        <v>52</v>
      </c>
      <c r="E263" s="223">
        <v>84</v>
      </c>
      <c r="F263" s="223">
        <v>42</v>
      </c>
    </row>
    <row r="264" spans="2:6" x14ac:dyDescent="0.35">
      <c r="B264" s="222">
        <v>210</v>
      </c>
      <c r="C264" s="223">
        <v>32</v>
      </c>
      <c r="D264" s="223">
        <v>52</v>
      </c>
      <c r="E264" s="223">
        <v>84</v>
      </c>
      <c r="F264" s="223">
        <v>42</v>
      </c>
    </row>
    <row r="265" spans="2:6" x14ac:dyDescent="0.35">
      <c r="B265" s="222">
        <v>211</v>
      </c>
      <c r="C265" s="223">
        <v>32</v>
      </c>
      <c r="D265" s="223">
        <v>53</v>
      </c>
      <c r="E265" s="223">
        <v>84</v>
      </c>
      <c r="F265" s="223">
        <v>42</v>
      </c>
    </row>
    <row r="266" spans="2:6" x14ac:dyDescent="0.35">
      <c r="B266" s="222">
        <v>212</v>
      </c>
      <c r="C266" s="223">
        <v>32</v>
      </c>
      <c r="D266" s="223">
        <v>53</v>
      </c>
      <c r="E266" s="223">
        <v>85</v>
      </c>
      <c r="F266" s="223">
        <v>42</v>
      </c>
    </row>
    <row r="267" spans="2:6" x14ac:dyDescent="0.35">
      <c r="B267" s="222">
        <v>213</v>
      </c>
      <c r="C267" s="223">
        <v>32</v>
      </c>
      <c r="D267" s="223">
        <v>53</v>
      </c>
      <c r="E267" s="223">
        <v>85</v>
      </c>
      <c r="F267" s="223">
        <v>43</v>
      </c>
    </row>
    <row r="268" spans="2:6" x14ac:dyDescent="0.35">
      <c r="B268" s="222">
        <v>214</v>
      </c>
      <c r="C268" s="223">
        <v>32</v>
      </c>
      <c r="D268" s="223">
        <v>54</v>
      </c>
      <c r="E268" s="223">
        <v>85</v>
      </c>
      <c r="F268" s="223">
        <v>43</v>
      </c>
    </row>
    <row r="269" spans="2:6" x14ac:dyDescent="0.35">
      <c r="B269" s="222">
        <v>215</v>
      </c>
      <c r="C269" s="223">
        <v>32</v>
      </c>
      <c r="D269" s="223">
        <v>54</v>
      </c>
      <c r="E269" s="223">
        <v>86</v>
      </c>
      <c r="F269" s="223">
        <v>43</v>
      </c>
    </row>
    <row r="270" spans="2:6" x14ac:dyDescent="0.35">
      <c r="B270" s="222">
        <v>216</v>
      </c>
      <c r="C270" s="223">
        <v>32</v>
      </c>
      <c r="D270" s="223">
        <v>54</v>
      </c>
      <c r="E270" s="223">
        <v>87</v>
      </c>
      <c r="F270" s="223">
        <v>43</v>
      </c>
    </row>
    <row r="271" spans="2:6" x14ac:dyDescent="0.35">
      <c r="B271" s="222">
        <v>217</v>
      </c>
      <c r="C271" s="223">
        <v>33</v>
      </c>
      <c r="D271" s="223">
        <v>54</v>
      </c>
      <c r="E271" s="223">
        <v>87</v>
      </c>
      <c r="F271" s="223">
        <v>43</v>
      </c>
    </row>
    <row r="272" spans="2:6" x14ac:dyDescent="0.35">
      <c r="B272" s="222">
        <v>218</v>
      </c>
      <c r="C272" s="223">
        <v>33</v>
      </c>
      <c r="D272" s="223">
        <v>55</v>
      </c>
      <c r="E272" s="223">
        <v>87</v>
      </c>
      <c r="F272" s="223">
        <v>43</v>
      </c>
    </row>
    <row r="273" spans="2:6" x14ac:dyDescent="0.35">
      <c r="B273" s="222">
        <v>219</v>
      </c>
      <c r="C273" s="223">
        <v>33</v>
      </c>
      <c r="D273" s="223">
        <v>55</v>
      </c>
      <c r="E273" s="223">
        <v>88</v>
      </c>
      <c r="F273" s="223">
        <v>43</v>
      </c>
    </row>
    <row r="274" spans="2:6" x14ac:dyDescent="0.35">
      <c r="B274" s="222">
        <v>220</v>
      </c>
      <c r="C274" s="223">
        <v>33</v>
      </c>
      <c r="D274" s="223">
        <v>55</v>
      </c>
      <c r="E274" s="223">
        <v>88</v>
      </c>
      <c r="F274" s="223">
        <v>44</v>
      </c>
    </row>
    <row r="275" spans="2:6" x14ac:dyDescent="0.35">
      <c r="B275" s="222">
        <v>221</v>
      </c>
      <c r="C275" s="223">
        <v>33</v>
      </c>
      <c r="D275" s="223">
        <v>55</v>
      </c>
      <c r="E275" s="223">
        <v>89</v>
      </c>
      <c r="F275" s="223">
        <v>44</v>
      </c>
    </row>
    <row r="276" spans="2:6" x14ac:dyDescent="0.35">
      <c r="B276" s="222">
        <v>222</v>
      </c>
      <c r="C276" s="223">
        <v>33</v>
      </c>
      <c r="D276" s="223">
        <v>56</v>
      </c>
      <c r="E276" s="223">
        <v>89</v>
      </c>
      <c r="F276" s="223">
        <v>44</v>
      </c>
    </row>
    <row r="277" spans="2:6" x14ac:dyDescent="0.35">
      <c r="B277" s="222">
        <v>223</v>
      </c>
      <c r="C277" s="223">
        <v>33</v>
      </c>
      <c r="D277" s="223">
        <v>56</v>
      </c>
      <c r="E277" s="223">
        <v>89</v>
      </c>
      <c r="F277" s="223">
        <v>45</v>
      </c>
    </row>
    <row r="278" spans="2:6" x14ac:dyDescent="0.35">
      <c r="B278" s="222">
        <v>224</v>
      </c>
      <c r="C278" s="223">
        <v>34</v>
      </c>
      <c r="D278" s="223">
        <v>56</v>
      </c>
      <c r="E278" s="223">
        <v>89</v>
      </c>
      <c r="F278" s="223">
        <v>45</v>
      </c>
    </row>
    <row r="279" spans="2:6" x14ac:dyDescent="0.35">
      <c r="B279" s="222">
        <v>225</v>
      </c>
      <c r="C279" s="223">
        <v>34</v>
      </c>
      <c r="D279" s="223">
        <v>56</v>
      </c>
      <c r="E279" s="223">
        <v>90</v>
      </c>
      <c r="F279" s="223">
        <v>45</v>
      </c>
    </row>
    <row r="280" spans="2:6" x14ac:dyDescent="0.35">
      <c r="B280" s="222">
        <v>226</v>
      </c>
      <c r="C280" s="223">
        <v>34</v>
      </c>
      <c r="D280" s="223">
        <v>57</v>
      </c>
      <c r="E280" s="223">
        <v>90</v>
      </c>
      <c r="F280" s="223">
        <v>45</v>
      </c>
    </row>
    <row r="281" spans="2:6" x14ac:dyDescent="0.35">
      <c r="B281" s="222">
        <v>227</v>
      </c>
      <c r="C281" s="223">
        <v>34</v>
      </c>
      <c r="D281" s="223">
        <v>57</v>
      </c>
      <c r="E281" s="223">
        <v>91</v>
      </c>
      <c r="F281" s="223">
        <v>45</v>
      </c>
    </row>
    <row r="282" spans="2:6" x14ac:dyDescent="0.35">
      <c r="B282" s="222">
        <v>228</v>
      </c>
      <c r="C282" s="223">
        <v>34</v>
      </c>
      <c r="D282" s="223">
        <v>57</v>
      </c>
      <c r="E282" s="223">
        <v>91</v>
      </c>
      <c r="F282" s="223">
        <v>46</v>
      </c>
    </row>
    <row r="283" spans="2:6" x14ac:dyDescent="0.35">
      <c r="B283" s="222">
        <v>229</v>
      </c>
      <c r="C283" s="223">
        <v>34</v>
      </c>
      <c r="D283" s="223">
        <v>57</v>
      </c>
      <c r="E283" s="223">
        <v>92</v>
      </c>
      <c r="F283" s="223">
        <v>46</v>
      </c>
    </row>
    <row r="284" spans="2:6" x14ac:dyDescent="0.35">
      <c r="B284" s="222">
        <v>230</v>
      </c>
      <c r="C284" s="223">
        <v>35</v>
      </c>
      <c r="D284" s="223">
        <v>57</v>
      </c>
      <c r="E284" s="223">
        <v>92</v>
      </c>
      <c r="F284" s="223">
        <v>46</v>
      </c>
    </row>
    <row r="285" spans="2:6" x14ac:dyDescent="0.35">
      <c r="B285" s="222">
        <v>231</v>
      </c>
      <c r="C285" s="223">
        <v>35</v>
      </c>
      <c r="D285" s="223">
        <v>58</v>
      </c>
      <c r="E285" s="223">
        <v>92</v>
      </c>
      <c r="F285" s="223">
        <v>46</v>
      </c>
    </row>
    <row r="286" spans="2:6" x14ac:dyDescent="0.35">
      <c r="B286" s="222">
        <v>232</v>
      </c>
      <c r="C286" s="223">
        <v>35</v>
      </c>
      <c r="D286" s="223">
        <v>58</v>
      </c>
      <c r="E286" s="223">
        <v>93</v>
      </c>
      <c r="F286" s="223">
        <v>46</v>
      </c>
    </row>
    <row r="287" spans="2:6" x14ac:dyDescent="0.35">
      <c r="B287" s="222">
        <v>233</v>
      </c>
      <c r="C287" s="223">
        <v>35</v>
      </c>
      <c r="D287" s="223">
        <v>58</v>
      </c>
      <c r="E287" s="223">
        <v>93</v>
      </c>
      <c r="F287" s="223">
        <v>47</v>
      </c>
    </row>
    <row r="288" spans="2:6" x14ac:dyDescent="0.35">
      <c r="B288" s="222">
        <v>234</v>
      </c>
      <c r="C288" s="223">
        <v>35</v>
      </c>
      <c r="D288" s="223">
        <v>59</v>
      </c>
      <c r="E288" s="223">
        <v>93</v>
      </c>
      <c r="F288" s="223">
        <v>47</v>
      </c>
    </row>
    <row r="289" spans="2:6" x14ac:dyDescent="0.35">
      <c r="B289" s="222">
        <v>235</v>
      </c>
      <c r="C289" s="223">
        <v>35</v>
      </c>
      <c r="D289" s="223">
        <v>59</v>
      </c>
      <c r="E289" s="223">
        <v>94</v>
      </c>
      <c r="F289" s="223">
        <v>47</v>
      </c>
    </row>
    <row r="290" spans="2:6" x14ac:dyDescent="0.35">
      <c r="B290" s="222">
        <v>236</v>
      </c>
      <c r="C290" s="223">
        <v>35</v>
      </c>
      <c r="D290" s="223">
        <v>59</v>
      </c>
      <c r="E290" s="223">
        <v>95</v>
      </c>
      <c r="F290" s="223">
        <v>47</v>
      </c>
    </row>
    <row r="291" spans="2:6" x14ac:dyDescent="0.35">
      <c r="B291" s="222">
        <v>237</v>
      </c>
      <c r="C291" s="223">
        <v>36</v>
      </c>
      <c r="D291" s="223">
        <v>59</v>
      </c>
      <c r="E291" s="223">
        <v>95</v>
      </c>
      <c r="F291" s="223">
        <v>47</v>
      </c>
    </row>
    <row r="292" spans="2:6" x14ac:dyDescent="0.35">
      <c r="B292" s="222">
        <v>238</v>
      </c>
      <c r="C292" s="223">
        <v>36</v>
      </c>
      <c r="D292" s="223">
        <v>60</v>
      </c>
      <c r="E292" s="223">
        <v>95</v>
      </c>
      <c r="F292" s="223">
        <v>47</v>
      </c>
    </row>
    <row r="293" spans="2:6" x14ac:dyDescent="0.35">
      <c r="B293" s="222">
        <v>239</v>
      </c>
      <c r="C293" s="223">
        <v>36</v>
      </c>
      <c r="D293" s="223">
        <v>60</v>
      </c>
      <c r="E293" s="223">
        <v>96</v>
      </c>
      <c r="F293" s="223">
        <v>47</v>
      </c>
    </row>
    <row r="294" spans="2:6" x14ac:dyDescent="0.35">
      <c r="B294" s="222">
        <v>240</v>
      </c>
      <c r="C294" s="223">
        <v>36</v>
      </c>
      <c r="D294" s="223">
        <v>60</v>
      </c>
      <c r="E294" s="223">
        <v>96</v>
      </c>
      <c r="F294" s="223">
        <v>48</v>
      </c>
    </row>
    <row r="295" spans="2:6" x14ac:dyDescent="0.35">
      <c r="B295" s="222">
        <v>241</v>
      </c>
      <c r="C295" s="223">
        <v>36</v>
      </c>
      <c r="D295" s="223">
        <v>60</v>
      </c>
      <c r="E295" s="223">
        <v>97</v>
      </c>
      <c r="F295" s="223">
        <v>48</v>
      </c>
    </row>
    <row r="296" spans="2:6" x14ac:dyDescent="0.35">
      <c r="B296" s="222">
        <v>242</v>
      </c>
      <c r="C296" s="223">
        <v>36</v>
      </c>
      <c r="D296" s="223">
        <v>61</v>
      </c>
      <c r="E296" s="223">
        <v>97</v>
      </c>
      <c r="F296" s="223">
        <v>48</v>
      </c>
    </row>
    <row r="297" spans="2:6" x14ac:dyDescent="0.35">
      <c r="B297" s="222">
        <v>243</v>
      </c>
      <c r="C297" s="223">
        <v>36</v>
      </c>
      <c r="D297" s="223">
        <v>61</v>
      </c>
      <c r="E297" s="223">
        <v>97</v>
      </c>
      <c r="F297" s="223">
        <v>49</v>
      </c>
    </row>
    <row r="298" spans="2:6" x14ac:dyDescent="0.35">
      <c r="B298" s="222">
        <v>244</v>
      </c>
      <c r="C298" s="223">
        <v>37</v>
      </c>
      <c r="D298" s="223">
        <v>61</v>
      </c>
      <c r="E298" s="223">
        <v>97</v>
      </c>
      <c r="F298" s="223">
        <v>49</v>
      </c>
    </row>
    <row r="299" spans="2:6" x14ac:dyDescent="0.35">
      <c r="B299" s="222">
        <v>245</v>
      </c>
      <c r="C299" s="223">
        <v>37</v>
      </c>
      <c r="D299" s="223">
        <v>61</v>
      </c>
      <c r="E299" s="223">
        <v>98</v>
      </c>
      <c r="F299" s="223">
        <v>49</v>
      </c>
    </row>
    <row r="300" spans="2:6" x14ac:dyDescent="0.35">
      <c r="B300" s="222">
        <v>246</v>
      </c>
      <c r="C300" s="223">
        <v>37</v>
      </c>
      <c r="D300" s="223">
        <v>62</v>
      </c>
      <c r="E300" s="223">
        <v>98</v>
      </c>
      <c r="F300" s="223">
        <v>49</v>
      </c>
    </row>
    <row r="301" spans="2:6" x14ac:dyDescent="0.35">
      <c r="B301" s="222">
        <v>247</v>
      </c>
      <c r="C301" s="223">
        <v>37</v>
      </c>
      <c r="D301" s="223">
        <v>62</v>
      </c>
      <c r="E301" s="223">
        <v>99</v>
      </c>
      <c r="F301" s="223">
        <v>49</v>
      </c>
    </row>
    <row r="302" spans="2:6" x14ac:dyDescent="0.35">
      <c r="B302" s="222">
        <v>248</v>
      </c>
      <c r="C302" s="223">
        <v>37</v>
      </c>
      <c r="D302" s="223">
        <v>62</v>
      </c>
      <c r="E302" s="223">
        <v>99</v>
      </c>
      <c r="F302" s="223">
        <v>50</v>
      </c>
    </row>
    <row r="303" spans="2:6" x14ac:dyDescent="0.35">
      <c r="B303" s="222">
        <v>249</v>
      </c>
      <c r="C303" s="223">
        <v>37</v>
      </c>
      <c r="D303" s="223">
        <v>62</v>
      </c>
      <c r="E303" s="223">
        <v>100</v>
      </c>
      <c r="F303" s="223">
        <v>50</v>
      </c>
    </row>
    <row r="304" spans="2:6" x14ac:dyDescent="0.35">
      <c r="B304" s="222">
        <v>250</v>
      </c>
      <c r="C304" s="223">
        <v>38</v>
      </c>
      <c r="D304" s="223">
        <v>62</v>
      </c>
      <c r="E304" s="223">
        <v>100</v>
      </c>
      <c r="F304" s="223">
        <v>50</v>
      </c>
    </row>
    <row r="305" spans="2:6" x14ac:dyDescent="0.35">
      <c r="B305" s="222">
        <v>251</v>
      </c>
      <c r="C305" s="223">
        <v>38</v>
      </c>
      <c r="D305" s="223">
        <v>63</v>
      </c>
      <c r="E305" s="223">
        <v>100</v>
      </c>
      <c r="F305" s="223">
        <v>50</v>
      </c>
    </row>
    <row r="306" spans="2:6" x14ac:dyDescent="0.35">
      <c r="B306" s="222">
        <v>252</v>
      </c>
      <c r="C306" s="223">
        <v>38</v>
      </c>
      <c r="D306" s="223">
        <v>63</v>
      </c>
      <c r="E306" s="223">
        <v>101</v>
      </c>
      <c r="F306" s="223">
        <v>50</v>
      </c>
    </row>
    <row r="307" spans="2:6" x14ac:dyDescent="0.35">
      <c r="B307" s="222">
        <v>253</v>
      </c>
      <c r="C307" s="223">
        <v>38</v>
      </c>
      <c r="D307" s="223">
        <v>63</v>
      </c>
      <c r="E307" s="223">
        <v>101</v>
      </c>
      <c r="F307" s="223">
        <v>51</v>
      </c>
    </row>
    <row r="308" spans="2:6" x14ac:dyDescent="0.35">
      <c r="B308" s="222">
        <v>254</v>
      </c>
      <c r="C308" s="223">
        <v>38</v>
      </c>
      <c r="D308" s="223">
        <v>64</v>
      </c>
      <c r="E308" s="223">
        <v>101</v>
      </c>
      <c r="F308" s="223">
        <v>51</v>
      </c>
    </row>
    <row r="309" spans="2:6" x14ac:dyDescent="0.35">
      <c r="B309" s="222">
        <v>255</v>
      </c>
      <c r="C309" s="223">
        <v>38</v>
      </c>
      <c r="D309" s="223">
        <v>64</v>
      </c>
      <c r="E309" s="223">
        <v>102</v>
      </c>
      <c r="F309" s="223">
        <v>51</v>
      </c>
    </row>
    <row r="310" spans="2:6" x14ac:dyDescent="0.35">
      <c r="B310" s="222">
        <v>256</v>
      </c>
      <c r="C310" s="223">
        <v>38</v>
      </c>
      <c r="D310" s="223">
        <v>64</v>
      </c>
      <c r="E310" s="223">
        <v>103</v>
      </c>
      <c r="F310" s="223">
        <v>51</v>
      </c>
    </row>
    <row r="311" spans="2:6" x14ac:dyDescent="0.35">
      <c r="B311" s="222">
        <v>257</v>
      </c>
      <c r="C311" s="223">
        <v>39</v>
      </c>
      <c r="D311" s="223">
        <v>64</v>
      </c>
      <c r="E311" s="223">
        <v>103</v>
      </c>
      <c r="F311" s="223">
        <v>51</v>
      </c>
    </row>
    <row r="312" spans="2:6" x14ac:dyDescent="0.35">
      <c r="B312" s="222">
        <v>258</v>
      </c>
      <c r="C312" s="223">
        <v>39</v>
      </c>
      <c r="D312" s="223">
        <v>65</v>
      </c>
      <c r="E312" s="223">
        <v>103</v>
      </c>
      <c r="F312" s="223">
        <v>51</v>
      </c>
    </row>
    <row r="313" spans="2:6" x14ac:dyDescent="0.35">
      <c r="B313" s="222">
        <v>259</v>
      </c>
      <c r="C313" s="223">
        <v>39</v>
      </c>
      <c r="D313" s="223">
        <v>65</v>
      </c>
      <c r="E313" s="223">
        <v>104</v>
      </c>
      <c r="F313" s="223">
        <v>51</v>
      </c>
    </row>
    <row r="314" spans="2:6" x14ac:dyDescent="0.35">
      <c r="B314" s="222">
        <v>260</v>
      </c>
      <c r="C314" s="223">
        <v>39</v>
      </c>
      <c r="D314" s="223">
        <v>65</v>
      </c>
      <c r="E314" s="223">
        <v>104</v>
      </c>
      <c r="F314" s="223">
        <v>52</v>
      </c>
    </row>
    <row r="315" spans="2:6" x14ac:dyDescent="0.35">
      <c r="B315" s="222">
        <v>261</v>
      </c>
      <c r="C315" s="223">
        <v>39</v>
      </c>
      <c r="D315" s="223">
        <v>65</v>
      </c>
      <c r="E315" s="223">
        <v>105</v>
      </c>
      <c r="F315" s="223">
        <v>52</v>
      </c>
    </row>
    <row r="316" spans="2:6" x14ac:dyDescent="0.35">
      <c r="B316" s="222">
        <v>262</v>
      </c>
      <c r="C316" s="223">
        <v>39</v>
      </c>
      <c r="D316" s="223">
        <v>66</v>
      </c>
      <c r="E316" s="223">
        <v>105</v>
      </c>
      <c r="F316" s="223">
        <v>52</v>
      </c>
    </row>
    <row r="317" spans="2:6" x14ac:dyDescent="0.35">
      <c r="B317" s="222">
        <v>263</v>
      </c>
      <c r="C317" s="223">
        <v>39</v>
      </c>
      <c r="D317" s="223">
        <v>66</v>
      </c>
      <c r="E317" s="223">
        <v>105</v>
      </c>
      <c r="F317" s="223">
        <v>53</v>
      </c>
    </row>
    <row r="318" spans="2:6" x14ac:dyDescent="0.35">
      <c r="B318" s="222">
        <v>264</v>
      </c>
      <c r="C318" s="223">
        <v>40</v>
      </c>
      <c r="D318" s="223">
        <v>66</v>
      </c>
      <c r="E318" s="223">
        <v>105</v>
      </c>
      <c r="F318" s="223">
        <v>53</v>
      </c>
    </row>
    <row r="319" spans="2:6" x14ac:dyDescent="0.35">
      <c r="B319" s="222">
        <v>265</v>
      </c>
      <c r="C319" s="223">
        <v>40</v>
      </c>
      <c r="D319" s="223">
        <v>66</v>
      </c>
      <c r="E319" s="223">
        <v>106</v>
      </c>
      <c r="F319" s="223">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2:N206"/>
  <sheetViews>
    <sheetView showGridLines="0" topLeftCell="A167" zoomScaleNormal="100" workbookViewId="0">
      <selection activeCell="E185" sqref="E185"/>
    </sheetView>
  </sheetViews>
  <sheetFormatPr defaultRowHeight="14.5" x14ac:dyDescent="0.35"/>
  <cols>
    <col min="1" max="1" width="2.26953125" customWidth="1"/>
    <col min="2" max="2" width="2.7265625" customWidth="1"/>
    <col min="3" max="3" width="4" customWidth="1"/>
    <col min="4" max="4" width="23.7265625" customWidth="1"/>
    <col min="5" max="5" width="22" customWidth="1"/>
    <col min="6" max="6" width="20.54296875" customWidth="1"/>
    <col min="7" max="7" width="12.26953125" customWidth="1"/>
    <col min="8" max="8" width="10.7265625" customWidth="1"/>
    <col min="10" max="10" width="12.54296875" customWidth="1"/>
    <col min="11" max="11" width="2.7265625" customWidth="1"/>
    <col min="12" max="12" width="0.7265625" customWidth="1"/>
    <col min="17" max="17" width="6.7265625" customWidth="1"/>
  </cols>
  <sheetData>
    <row r="2" spans="1:14" ht="14.65" customHeight="1" x14ac:dyDescent="0.35">
      <c r="C2" s="260"/>
      <c r="D2" s="261"/>
      <c r="E2" s="261"/>
      <c r="F2" s="261"/>
      <c r="G2" s="261"/>
      <c r="H2" s="261"/>
      <c r="I2" s="261"/>
      <c r="J2" s="261"/>
    </row>
    <row r="3" spans="1:14" ht="6" customHeight="1" x14ac:dyDescent="0.35"/>
    <row r="4" spans="1:14" ht="12" customHeight="1" x14ac:dyDescent="0.35">
      <c r="B4" s="192"/>
      <c r="C4" s="117"/>
      <c r="D4" s="117"/>
      <c r="E4" s="117"/>
      <c r="F4" s="117"/>
      <c r="G4" s="117"/>
      <c r="H4" s="117"/>
      <c r="I4" s="117"/>
      <c r="J4" s="117"/>
      <c r="K4" s="86"/>
    </row>
    <row r="5" spans="1:14" x14ac:dyDescent="0.35">
      <c r="B5" s="43"/>
      <c r="C5" s="269" t="s">
        <v>84</v>
      </c>
      <c r="D5" s="270"/>
      <c r="E5" s="271"/>
      <c r="F5" s="272"/>
      <c r="G5" s="272"/>
      <c r="H5" s="272"/>
      <c r="I5" s="272"/>
      <c r="J5" s="273"/>
      <c r="K5" s="68"/>
    </row>
    <row r="6" spans="1:14" ht="6" customHeight="1" x14ac:dyDescent="0.35">
      <c r="B6" s="43"/>
      <c r="C6" s="193"/>
      <c r="D6" s="193"/>
      <c r="E6" s="194"/>
      <c r="F6" s="194"/>
      <c r="G6" s="194"/>
      <c r="H6" s="194"/>
      <c r="I6" s="194"/>
      <c r="J6" s="194"/>
      <c r="K6" s="68"/>
    </row>
    <row r="7" spans="1:14" x14ac:dyDescent="0.35">
      <c r="B7" s="43"/>
      <c r="C7" s="269" t="s">
        <v>85</v>
      </c>
      <c r="D7" s="270"/>
      <c r="E7" s="274"/>
      <c r="F7" s="275"/>
      <c r="G7" s="275"/>
      <c r="H7" s="275"/>
      <c r="I7" s="275"/>
      <c r="J7" s="276"/>
      <c r="K7" s="68"/>
    </row>
    <row r="8" spans="1:14" ht="6" customHeight="1" x14ac:dyDescent="0.35">
      <c r="B8" s="43"/>
      <c r="C8" s="193"/>
      <c r="D8" s="193"/>
      <c r="E8" s="194"/>
      <c r="F8" s="194"/>
      <c r="G8" s="282"/>
      <c r="H8" s="282"/>
      <c r="I8" s="282"/>
      <c r="J8" s="282"/>
      <c r="K8" s="68"/>
    </row>
    <row r="9" spans="1:14" ht="15" customHeight="1" x14ac:dyDescent="0.35">
      <c r="A9" s="219"/>
      <c r="B9" s="43"/>
      <c r="C9" s="193"/>
      <c r="D9" s="193"/>
      <c r="E9" s="277" t="s">
        <v>86</v>
      </c>
      <c r="F9" s="278"/>
      <c r="G9" s="279" t="s">
        <v>87</v>
      </c>
      <c r="H9" s="280"/>
      <c r="I9" s="280" t="s">
        <v>88</v>
      </c>
      <c r="J9" s="281"/>
      <c r="K9" s="68"/>
    </row>
    <row r="10" spans="1:14" ht="15" customHeight="1" x14ac:dyDescent="0.35">
      <c r="A10" s="219"/>
      <c r="B10" s="43"/>
      <c r="C10" s="193"/>
      <c r="D10" s="193"/>
      <c r="E10" s="194"/>
      <c r="F10" s="194"/>
      <c r="G10" s="283" t="s">
        <v>89</v>
      </c>
      <c r="H10" s="283"/>
      <c r="I10" s="283" t="s">
        <v>90</v>
      </c>
      <c r="J10" s="283"/>
      <c r="K10" s="68"/>
    </row>
    <row r="11" spans="1:14" ht="15" customHeight="1" x14ac:dyDescent="0.35">
      <c r="A11" s="219"/>
      <c r="B11" s="43"/>
      <c r="C11" s="193"/>
      <c r="D11" s="193"/>
      <c r="E11" s="277" t="s">
        <v>86</v>
      </c>
      <c r="F11" s="278"/>
      <c r="G11" s="284" t="s">
        <v>91</v>
      </c>
      <c r="H11" s="285"/>
      <c r="I11" s="285" t="s">
        <v>91</v>
      </c>
      <c r="J11" s="286"/>
      <c r="K11" s="68"/>
    </row>
    <row r="12" spans="1:14" ht="12" customHeight="1" x14ac:dyDescent="0.35">
      <c r="B12" s="48"/>
      <c r="C12" s="200"/>
      <c r="D12" s="200"/>
      <c r="E12" s="201"/>
      <c r="F12" s="201"/>
      <c r="G12" s="201"/>
      <c r="H12" s="201"/>
      <c r="I12" s="201"/>
      <c r="J12" s="201"/>
      <c r="K12" s="70"/>
    </row>
    <row r="13" spans="1:14" ht="12" customHeight="1" x14ac:dyDescent="0.35"/>
    <row r="14" spans="1:14" ht="21" x14ac:dyDescent="0.5">
      <c r="B14" s="9"/>
      <c r="C14" s="10"/>
      <c r="D14" s="11" t="s">
        <v>92</v>
      </c>
      <c r="E14" s="10"/>
      <c r="F14" s="10"/>
      <c r="G14" s="10"/>
      <c r="H14" s="10"/>
      <c r="I14" s="10"/>
      <c r="J14" s="10"/>
      <c r="K14" s="12"/>
      <c r="N14" s="1"/>
    </row>
    <row r="15" spans="1:14" ht="12" customHeight="1" x14ac:dyDescent="0.5">
      <c r="B15" s="90"/>
      <c r="C15" s="90"/>
      <c r="D15" s="91"/>
      <c r="E15" s="90"/>
      <c r="F15" s="90"/>
      <c r="G15" s="90"/>
      <c r="H15" s="90"/>
      <c r="I15" s="90"/>
      <c r="J15" s="90"/>
      <c r="K15" s="90"/>
      <c r="N15" s="1"/>
    </row>
    <row r="16" spans="1:14" ht="12" customHeight="1" x14ac:dyDescent="0.5">
      <c r="B16" s="13"/>
      <c r="C16" s="20"/>
      <c r="D16" s="92"/>
      <c r="E16" s="20"/>
      <c r="F16" s="20"/>
      <c r="G16" s="20"/>
      <c r="H16" s="20"/>
      <c r="I16" s="20"/>
      <c r="J16" s="20"/>
      <c r="K16" s="17"/>
      <c r="N16" s="1"/>
    </row>
    <row r="17" spans="2:14" ht="15.5" x14ac:dyDescent="0.35">
      <c r="B17" s="13"/>
      <c r="C17" s="14"/>
      <c r="D17" s="15" t="s">
        <v>43</v>
      </c>
      <c r="E17" s="16"/>
      <c r="F17" s="16"/>
      <c r="G17" s="16"/>
      <c r="H17" s="16"/>
      <c r="I17" s="16"/>
      <c r="J17" s="16"/>
      <c r="K17" s="17"/>
      <c r="N17" s="1"/>
    </row>
    <row r="18" spans="2:14" ht="12" customHeight="1" x14ac:dyDescent="0.35">
      <c r="B18" s="13"/>
      <c r="C18" s="18"/>
      <c r="D18" s="177" t="s">
        <v>45</v>
      </c>
      <c r="E18" s="287" t="str">
        <f>IF(D18="Level of Effort","Please enter Fringe and LOE as numbers, they will be calculated as percentages"," ")</f>
        <v xml:space="preserve"> </v>
      </c>
      <c r="F18" s="287"/>
      <c r="G18" s="287"/>
      <c r="H18" s="287"/>
      <c r="I18" s="287"/>
      <c r="J18" s="287"/>
      <c r="K18" s="17"/>
    </row>
    <row r="19" spans="2:14" ht="15" customHeight="1" x14ac:dyDescent="0.35">
      <c r="B19" s="13"/>
      <c r="C19" s="4"/>
      <c r="D19" s="5" t="s">
        <v>93</v>
      </c>
      <c r="E19" s="5" t="s">
        <v>94</v>
      </c>
      <c r="F19" s="5" t="s">
        <v>95</v>
      </c>
      <c r="G19" s="237" t="str">
        <f>VLOOKUP(D18,Lists!B19:E21,2,FALSE)</f>
        <v>Hourly Rate</v>
      </c>
      <c r="H19" s="241" t="str">
        <f>VLOOKUP(D18,Lists!B19:E21,3,FALSE)</f>
        <v># Hours</v>
      </c>
      <c r="I19" s="241" t="str">
        <f>VLOOKUP(D18,Lists!B19:E21,4)</f>
        <v xml:space="preserve">   </v>
      </c>
      <c r="J19" s="238" t="s">
        <v>9</v>
      </c>
      <c r="K19" s="17"/>
    </row>
    <row r="20" spans="2:14" x14ac:dyDescent="0.35">
      <c r="B20" s="13"/>
      <c r="C20" s="6">
        <v>1</v>
      </c>
      <c r="D20" s="178"/>
      <c r="E20" s="178"/>
      <c r="F20" s="178"/>
      <c r="G20" s="179"/>
      <c r="H20" s="182"/>
      <c r="I20" s="127"/>
      <c r="J20" s="228">
        <f>IF(D18="Hourly",G20*H20,IF(D18="Level of Effort",((G20+(G20*(H20/100)))*(I20/100)),0))</f>
        <v>0</v>
      </c>
      <c r="K20" s="17"/>
    </row>
    <row r="21" spans="2:14" x14ac:dyDescent="0.35">
      <c r="B21" s="13"/>
      <c r="C21" s="7">
        <v>2</v>
      </c>
      <c r="D21" s="180"/>
      <c r="E21" s="180"/>
      <c r="F21" s="180"/>
      <c r="G21" s="181"/>
      <c r="H21" s="183"/>
      <c r="I21" s="129"/>
      <c r="J21" s="228">
        <f>IF(D18="Hourly",G21*H21,IF(D18="Level of Effort",((G21+(G21*(H21/100)))*(I21/100)),0))</f>
        <v>0</v>
      </c>
      <c r="K21" s="17"/>
    </row>
    <row r="22" spans="2:14" x14ac:dyDescent="0.35">
      <c r="B22" s="13"/>
      <c r="C22" s="7">
        <v>3</v>
      </c>
      <c r="D22" s="180"/>
      <c r="E22" s="180"/>
      <c r="F22" s="180"/>
      <c r="G22" s="181"/>
      <c r="H22" s="183"/>
      <c r="I22" s="129"/>
      <c r="J22" s="228">
        <f>IF(D18="Hourly",G22*H22,IF(D18="Level of Effort",((G22+(G22*(H22/100)))*(I22/100)),0))</f>
        <v>0</v>
      </c>
      <c r="K22" s="17"/>
    </row>
    <row r="23" spans="2:14" x14ac:dyDescent="0.35">
      <c r="B23" s="13"/>
      <c r="C23" s="7">
        <v>4</v>
      </c>
      <c r="D23" s="180"/>
      <c r="E23" s="180"/>
      <c r="F23" s="180"/>
      <c r="G23" s="181"/>
      <c r="H23" s="183"/>
      <c r="I23" s="129"/>
      <c r="J23" s="228">
        <f t="shared" ref="J23" si="0">IF(D21="Hourly",G23*H23,IF(D21="Level of Effort",((G23+(G23*(H23/100)))*(I23/100)),0))</f>
        <v>0</v>
      </c>
      <c r="K23" s="17"/>
    </row>
    <row r="24" spans="2:14" x14ac:dyDescent="0.35">
      <c r="B24" s="13"/>
      <c r="C24" s="7">
        <v>5</v>
      </c>
      <c r="D24" s="180"/>
      <c r="E24" s="180"/>
      <c r="F24" s="180"/>
      <c r="G24" s="181"/>
      <c r="H24" s="183"/>
      <c r="I24" s="129"/>
      <c r="J24" s="228">
        <f t="shared" ref="J24" si="1">IF(D21="Hourly",G24*H24,IF(D21="Level of Effort",((G24+(G24*(H24/100)))*(I24/100)),0))</f>
        <v>0</v>
      </c>
      <c r="K24" s="17"/>
    </row>
    <row r="25" spans="2:14" hidden="1" x14ac:dyDescent="0.35">
      <c r="B25" s="13"/>
      <c r="C25" s="7">
        <v>6</v>
      </c>
      <c r="D25" s="180"/>
      <c r="E25" s="180"/>
      <c r="F25" s="180"/>
      <c r="G25" s="181"/>
      <c r="H25" s="183"/>
      <c r="I25" s="129"/>
      <c r="J25" s="228">
        <f t="shared" ref="J25" si="2">IF(D21="Hourly",G25*H25,IF(D21="Level of Effort",((G25+(G25*(H25/100)))*(I25/100)),0))</f>
        <v>0</v>
      </c>
      <c r="K25" s="17"/>
    </row>
    <row r="26" spans="2:14" hidden="1" x14ac:dyDescent="0.35">
      <c r="B26" s="13"/>
      <c r="C26" s="7">
        <v>7</v>
      </c>
      <c r="D26" s="180"/>
      <c r="E26" s="180"/>
      <c r="F26" s="180"/>
      <c r="G26" s="181"/>
      <c r="H26" s="183"/>
      <c r="I26" s="129"/>
      <c r="J26" s="228">
        <f t="shared" ref="J26" si="3">IF(D24="Hourly",G26*H26,IF(D24="Level of Effort",((G26+(G26*(H26/100)))*(I26/100)),0))</f>
        <v>0</v>
      </c>
      <c r="K26" s="17"/>
    </row>
    <row r="27" spans="2:14" hidden="1" x14ac:dyDescent="0.35">
      <c r="B27" s="13"/>
      <c r="C27" s="7">
        <v>8</v>
      </c>
      <c r="D27" s="180"/>
      <c r="E27" s="180"/>
      <c r="F27" s="180"/>
      <c r="G27" s="181"/>
      <c r="H27" s="183"/>
      <c r="I27" s="129"/>
      <c r="J27" s="228">
        <f t="shared" ref="J27" si="4">IF(D24="Hourly",G27*H27,IF(D24="Level of Effort",((G27+(G27*(H27/100)))*(I27/100)),0))</f>
        <v>0</v>
      </c>
      <c r="K27" s="17"/>
    </row>
    <row r="28" spans="2:14" hidden="1" x14ac:dyDescent="0.35">
      <c r="B28" s="13"/>
      <c r="C28" s="7">
        <v>9</v>
      </c>
      <c r="D28" s="180"/>
      <c r="E28" s="180"/>
      <c r="F28" s="180"/>
      <c r="G28" s="181"/>
      <c r="H28" s="183"/>
      <c r="I28" s="129"/>
      <c r="J28" s="228">
        <f t="shared" ref="J28" si="5">IF(D24="Hourly",G28*H28,IF(D24="Level of Effort",((G28+(G28*(H28/100)))*(I28/100)),0))</f>
        <v>0</v>
      </c>
      <c r="K28" s="17"/>
    </row>
    <row r="29" spans="2:14" hidden="1" x14ac:dyDescent="0.35">
      <c r="B29" s="13"/>
      <c r="C29" s="7">
        <v>10</v>
      </c>
      <c r="D29" s="180"/>
      <c r="E29" s="180"/>
      <c r="F29" s="180"/>
      <c r="G29" s="181"/>
      <c r="H29" s="183"/>
      <c r="I29" s="129"/>
      <c r="J29" s="228">
        <f t="shared" ref="J29" si="6">IF(D27="Hourly",G29*H29,IF(D27="Level of Effort",((G29+(G29*(H29/100)))*(I29/100)),0))</f>
        <v>0</v>
      </c>
      <c r="K29" s="17"/>
    </row>
    <row r="30" spans="2:14" hidden="1" x14ac:dyDescent="0.35">
      <c r="B30" s="13"/>
      <c r="C30" s="6">
        <v>11</v>
      </c>
      <c r="D30" s="180"/>
      <c r="E30" s="180"/>
      <c r="F30" s="180"/>
      <c r="G30" s="181"/>
      <c r="H30" s="183"/>
      <c r="I30" s="129"/>
      <c r="J30" s="228">
        <f t="shared" ref="J30" si="7">IF(D27="Hourly",G30*H30,IF(D27="Level of Effort",((G30+(G30*(H30/100)))*(I30/100)),0))</f>
        <v>0</v>
      </c>
      <c r="K30" s="17"/>
    </row>
    <row r="31" spans="2:14" hidden="1" x14ac:dyDescent="0.35">
      <c r="B31" s="13"/>
      <c r="C31" s="7">
        <v>12</v>
      </c>
      <c r="D31" s="180"/>
      <c r="E31" s="180"/>
      <c r="F31" s="180"/>
      <c r="G31" s="181"/>
      <c r="H31" s="183"/>
      <c r="I31" s="129"/>
      <c r="J31" s="228">
        <f t="shared" ref="J31" si="8">IF(D27="Hourly",G31*H31,IF(D27="Level of Effort",((G31+(G31*(H31/100)))*(I31/100)),0))</f>
        <v>0</v>
      </c>
      <c r="K31" s="17"/>
    </row>
    <row r="32" spans="2:14" hidden="1" x14ac:dyDescent="0.35">
      <c r="B32" s="13"/>
      <c r="C32" s="7">
        <v>13</v>
      </c>
      <c r="D32" s="180"/>
      <c r="E32" s="180"/>
      <c r="F32" s="180"/>
      <c r="G32" s="181"/>
      <c r="H32" s="183"/>
      <c r="I32" s="129"/>
      <c r="J32" s="228">
        <f t="shared" ref="J32" si="9">IF(D30="Hourly",G32*H32,IF(D30="Level of Effort",((G32+(G32*(H32/100)))*(I32/100)),0))</f>
        <v>0</v>
      </c>
      <c r="K32" s="17"/>
    </row>
    <row r="33" spans="2:11" hidden="1" x14ac:dyDescent="0.35">
      <c r="B33" s="13"/>
      <c r="C33" s="7">
        <v>14</v>
      </c>
      <c r="D33" s="180"/>
      <c r="E33" s="180"/>
      <c r="F33" s="180"/>
      <c r="G33" s="181"/>
      <c r="H33" s="183"/>
      <c r="I33" s="129"/>
      <c r="J33" s="228">
        <f t="shared" ref="J33" si="10">IF(D30="Hourly",G33*H33,IF(D30="Level of Effort",((G33+(G33*(H33/100)))*(I33/100)),0))</f>
        <v>0</v>
      </c>
      <c r="K33" s="17"/>
    </row>
    <row r="34" spans="2:11" hidden="1" x14ac:dyDescent="0.35">
      <c r="B34" s="13"/>
      <c r="C34" s="7">
        <v>15</v>
      </c>
      <c r="D34" s="180"/>
      <c r="E34" s="180"/>
      <c r="F34" s="180"/>
      <c r="G34" s="181"/>
      <c r="H34" s="183"/>
      <c r="I34" s="129"/>
      <c r="J34" s="228">
        <f t="shared" ref="J34" si="11">IF(D30="Hourly",G34*H34,IF(D30="Level of Effort",((G34+(G34*(H34/100)))*(I34/100)),0))</f>
        <v>0</v>
      </c>
      <c r="K34" s="17"/>
    </row>
    <row r="35" spans="2:11" hidden="1" x14ac:dyDescent="0.35">
      <c r="B35" s="13"/>
      <c r="C35" s="7">
        <v>16</v>
      </c>
      <c r="D35" s="180"/>
      <c r="E35" s="180"/>
      <c r="F35" s="180"/>
      <c r="G35" s="181"/>
      <c r="H35" s="183"/>
      <c r="I35" s="129"/>
      <c r="J35" s="228">
        <f t="shared" ref="J35" si="12">IF(D33="Hourly",G35*H35,IF(D33="Level of Effort",((G35+(G35*(H35/100)))*(I35/100)),0))</f>
        <v>0</v>
      </c>
      <c r="K35" s="17"/>
    </row>
    <row r="36" spans="2:11" hidden="1" x14ac:dyDescent="0.35">
      <c r="B36" s="13"/>
      <c r="C36" s="7">
        <v>17</v>
      </c>
      <c r="D36" s="180"/>
      <c r="E36" s="180"/>
      <c r="F36" s="180"/>
      <c r="G36" s="181"/>
      <c r="H36" s="183"/>
      <c r="I36" s="129"/>
      <c r="J36" s="228">
        <f t="shared" ref="J36" si="13">IF(D33="Hourly",G36*H36,IF(D33="Level of Effort",((G36+(G36*(H36/100)))*(I36/100)),0))</f>
        <v>0</v>
      </c>
      <c r="K36" s="17"/>
    </row>
    <row r="37" spans="2:11" hidden="1" x14ac:dyDescent="0.35">
      <c r="B37" s="13"/>
      <c r="C37" s="7">
        <v>18</v>
      </c>
      <c r="D37" s="180"/>
      <c r="E37" s="180"/>
      <c r="F37" s="180"/>
      <c r="G37" s="181"/>
      <c r="H37" s="183"/>
      <c r="I37" s="129"/>
      <c r="J37" s="228">
        <f t="shared" ref="J37" si="14">IF(D33="Hourly",G37*H37,IF(D33="Level of Effort",((G37+(G37*(H37/100)))*(I37/100)),0))</f>
        <v>0</v>
      </c>
      <c r="K37" s="17"/>
    </row>
    <row r="38" spans="2:11" hidden="1" x14ac:dyDescent="0.35">
      <c r="B38" s="13"/>
      <c r="C38" s="7">
        <v>19</v>
      </c>
      <c r="D38" s="180"/>
      <c r="E38" s="180"/>
      <c r="F38" s="180"/>
      <c r="G38" s="181"/>
      <c r="H38" s="183"/>
      <c r="I38" s="129"/>
      <c r="J38" s="228">
        <f t="shared" ref="J38" si="15">IF(D36="Hourly",G38*H38,IF(D36="Level of Effort",((G38+(G38*(H38/100)))*(I38/100)),0))</f>
        <v>0</v>
      </c>
      <c r="K38" s="17"/>
    </row>
    <row r="39" spans="2:11" hidden="1" x14ac:dyDescent="0.35">
      <c r="B39" s="13"/>
      <c r="C39" s="7">
        <v>20</v>
      </c>
      <c r="D39" s="180"/>
      <c r="E39" s="180"/>
      <c r="F39" s="180"/>
      <c r="G39" s="181"/>
      <c r="H39" s="183"/>
      <c r="I39" s="129"/>
      <c r="J39" s="228">
        <f t="shared" ref="J39" si="16">IF(D36="Hourly",G39*H39,IF(D36="Level of Effort",((G39+(G39*(H39/100)))*(I39/100)),0))</f>
        <v>0</v>
      </c>
      <c r="K39" s="17"/>
    </row>
    <row r="40" spans="2:11" hidden="1" x14ac:dyDescent="0.35">
      <c r="B40" s="13"/>
      <c r="C40" s="6">
        <v>21</v>
      </c>
      <c r="D40" s="180"/>
      <c r="E40" s="180"/>
      <c r="F40" s="180"/>
      <c r="G40" s="181"/>
      <c r="H40" s="183"/>
      <c r="I40" s="129"/>
      <c r="J40" s="228">
        <f t="shared" ref="J40" si="17">IF(D36="Hourly",G40*H40,IF(D36="Level of Effort",((G40+(G40*(H40/100)))*(I40/100)),0))</f>
        <v>0</v>
      </c>
      <c r="K40" s="17"/>
    </row>
    <row r="41" spans="2:11" hidden="1" x14ac:dyDescent="0.35">
      <c r="B41" s="13"/>
      <c r="C41" s="7">
        <v>22</v>
      </c>
      <c r="D41" s="180"/>
      <c r="E41" s="180"/>
      <c r="F41" s="180"/>
      <c r="G41" s="181"/>
      <c r="H41" s="183"/>
      <c r="I41" s="129"/>
      <c r="J41" s="228">
        <f t="shared" ref="J41" si="18">IF(D39="Hourly",G41*H41,IF(D39="Level of Effort",((G41+(G41*(H41/100)))*(I41/100)),0))</f>
        <v>0</v>
      </c>
      <c r="K41" s="17"/>
    </row>
    <row r="42" spans="2:11" hidden="1" x14ac:dyDescent="0.35">
      <c r="B42" s="13"/>
      <c r="C42" s="7">
        <v>23</v>
      </c>
      <c r="D42" s="180"/>
      <c r="E42" s="180"/>
      <c r="F42" s="180"/>
      <c r="G42" s="181"/>
      <c r="H42" s="183"/>
      <c r="I42" s="129"/>
      <c r="J42" s="228">
        <f t="shared" ref="J42" si="19">IF(D39="Hourly",G42*H42,IF(D39="Level of Effort",((G42+(G42*(H42/100)))*(I42/100)),0))</f>
        <v>0</v>
      </c>
      <c r="K42" s="17"/>
    </row>
    <row r="43" spans="2:11" hidden="1" x14ac:dyDescent="0.35">
      <c r="B43" s="13"/>
      <c r="C43" s="7">
        <v>24</v>
      </c>
      <c r="D43" s="180"/>
      <c r="E43" s="180"/>
      <c r="F43" s="180"/>
      <c r="G43" s="181"/>
      <c r="H43" s="183"/>
      <c r="I43" s="129"/>
      <c r="J43" s="228">
        <f t="shared" ref="J43" si="20">IF(D39="Hourly",G43*H43,IF(D39="Level of Effort",((G43+(G43*(H43/100)))*(I43/100)),0))</f>
        <v>0</v>
      </c>
      <c r="K43" s="17"/>
    </row>
    <row r="44" spans="2:11" hidden="1" x14ac:dyDescent="0.35">
      <c r="B44" s="13"/>
      <c r="C44" s="7">
        <v>25</v>
      </c>
      <c r="D44" s="180"/>
      <c r="E44" s="180"/>
      <c r="F44" s="180"/>
      <c r="G44" s="181"/>
      <c r="H44" s="183"/>
      <c r="I44" s="129"/>
      <c r="J44" s="228">
        <f t="shared" ref="J44" si="21">IF(D42="Hourly",G44*H44,IF(D42="Level of Effort",((G44+(G44*(H44/100)))*(I44/100)),0))</f>
        <v>0</v>
      </c>
      <c r="K44" s="17"/>
    </row>
    <row r="45" spans="2:11" hidden="1" x14ac:dyDescent="0.35">
      <c r="B45" s="13"/>
      <c r="C45" s="7">
        <v>26</v>
      </c>
      <c r="D45" s="180"/>
      <c r="E45" s="180"/>
      <c r="F45" s="180"/>
      <c r="G45" s="181"/>
      <c r="H45" s="183"/>
      <c r="I45" s="129"/>
      <c r="J45" s="228">
        <f t="shared" ref="J45" si="22">IF(D42="Hourly",G45*H45,IF(D42="Level of Effort",((G45+(G45*(H45/100)))*(I45/100)),0))</f>
        <v>0</v>
      </c>
      <c r="K45" s="17"/>
    </row>
    <row r="46" spans="2:11" hidden="1" x14ac:dyDescent="0.35">
      <c r="B46" s="13"/>
      <c r="C46" s="7">
        <v>27</v>
      </c>
      <c r="D46" s="180"/>
      <c r="E46" s="180"/>
      <c r="F46" s="180"/>
      <c r="G46" s="181"/>
      <c r="H46" s="183"/>
      <c r="I46" s="129"/>
      <c r="J46" s="228">
        <f t="shared" ref="J46" si="23">IF(D42="Hourly",G46*H46,IF(D42="Level of Effort",((G46+(G46*(H46/100)))*(I46/100)),0))</f>
        <v>0</v>
      </c>
      <c r="K46" s="17"/>
    </row>
    <row r="47" spans="2:11" hidden="1" x14ac:dyDescent="0.35">
      <c r="B47" s="13"/>
      <c r="C47" s="7">
        <v>28</v>
      </c>
      <c r="D47" s="180"/>
      <c r="E47" s="180"/>
      <c r="F47" s="180"/>
      <c r="G47" s="181"/>
      <c r="H47" s="183"/>
      <c r="I47" s="129"/>
      <c r="J47" s="228">
        <f t="shared" ref="J47" si="24">IF(D45="Hourly",G47*H47,IF(D45="Level of Effort",((G47+(G47*(H47/100)))*(I47/100)),0))</f>
        <v>0</v>
      </c>
      <c r="K47" s="17"/>
    </row>
    <row r="48" spans="2:11" hidden="1" x14ac:dyDescent="0.35">
      <c r="B48" s="13"/>
      <c r="C48" s="7">
        <v>29</v>
      </c>
      <c r="D48" s="180"/>
      <c r="E48" s="180"/>
      <c r="F48" s="180"/>
      <c r="G48" s="181"/>
      <c r="H48" s="183"/>
      <c r="I48" s="129"/>
      <c r="J48" s="228">
        <f t="shared" ref="J48" si="25">IF(D45="Hourly",G48*H48,IF(D45="Level of Effort",((G48+(G48*(H48/100)))*(I48/100)),0))</f>
        <v>0</v>
      </c>
      <c r="K48" s="17"/>
    </row>
    <row r="49" spans="2:13" hidden="1" x14ac:dyDescent="0.35">
      <c r="B49" s="13"/>
      <c r="C49" s="7">
        <v>30</v>
      </c>
      <c r="D49" s="180"/>
      <c r="E49" s="180"/>
      <c r="F49" s="180"/>
      <c r="G49" s="181"/>
      <c r="H49" s="183"/>
      <c r="I49" s="129"/>
      <c r="J49" s="228">
        <f t="shared" ref="J49" si="26">IF(D45="Hourly",G49*H49,IF(D45="Level of Effort",((G49+(G49*(H49/100)))*(I49/100)),0))</f>
        <v>0</v>
      </c>
      <c r="K49" s="17"/>
    </row>
    <row r="50" spans="2:13" x14ac:dyDescent="0.35">
      <c r="B50" s="13"/>
      <c r="C50" s="22"/>
      <c r="D50" s="23" t="s">
        <v>96</v>
      </c>
      <c r="E50" s="22"/>
      <c r="F50" s="22"/>
      <c r="G50" s="22"/>
      <c r="H50" s="22"/>
      <c r="I50" s="22"/>
      <c r="J50" s="49">
        <f>SUM(J20:J49)</f>
        <v>0</v>
      </c>
      <c r="K50" s="17"/>
    </row>
    <row r="51" spans="2:13" ht="12" customHeight="1" x14ac:dyDescent="0.35">
      <c r="B51" s="13"/>
      <c r="C51" s="18"/>
      <c r="D51" s="19"/>
      <c r="E51" s="18"/>
      <c r="F51" s="18"/>
      <c r="G51" s="18"/>
      <c r="H51" s="18"/>
      <c r="I51" s="18"/>
      <c r="J51" s="18"/>
      <c r="K51" s="17"/>
    </row>
    <row r="52" spans="2:13" ht="12" customHeight="1" x14ac:dyDescent="0.35">
      <c r="B52" s="44"/>
      <c r="C52" s="37"/>
      <c r="D52" s="87"/>
      <c r="E52" s="37"/>
      <c r="F52" s="37"/>
      <c r="G52" s="37"/>
      <c r="H52" s="37"/>
      <c r="I52" s="37"/>
      <c r="J52" s="37"/>
      <c r="K52" s="44"/>
    </row>
    <row r="53" spans="2:13" ht="12" customHeight="1" x14ac:dyDescent="0.5">
      <c r="B53" s="9"/>
      <c r="C53" s="10"/>
      <c r="D53" s="11"/>
      <c r="E53" s="10"/>
      <c r="F53" s="10"/>
      <c r="G53" s="10"/>
      <c r="H53" s="10"/>
      <c r="I53" s="10"/>
      <c r="J53" s="10"/>
      <c r="K53" s="12"/>
    </row>
    <row r="54" spans="2:13" ht="15.5" x14ac:dyDescent="0.35">
      <c r="B54" s="13"/>
      <c r="C54" s="14"/>
      <c r="D54" s="15" t="s">
        <v>63</v>
      </c>
      <c r="E54" s="16"/>
      <c r="F54" s="16"/>
      <c r="G54" s="16"/>
      <c r="H54" s="16"/>
      <c r="I54" s="16"/>
      <c r="J54" s="16"/>
      <c r="K54" s="17"/>
      <c r="M54" s="1"/>
    </row>
    <row r="55" spans="2:13" ht="12" customHeight="1" x14ac:dyDescent="0.35">
      <c r="B55" s="13"/>
      <c r="C55" s="18"/>
      <c r="D55" s="177"/>
      <c r="E55" s="18"/>
      <c r="F55" s="18"/>
      <c r="G55" s="18"/>
      <c r="H55" s="18"/>
      <c r="I55" s="18"/>
      <c r="J55" s="18"/>
      <c r="K55" s="17"/>
      <c r="M55" s="1"/>
    </row>
    <row r="56" spans="2:13" x14ac:dyDescent="0.35">
      <c r="B56" s="13"/>
      <c r="C56" s="4"/>
      <c r="D56" s="241" t="s">
        <v>93</v>
      </c>
      <c r="E56" s="241" t="s">
        <v>94</v>
      </c>
      <c r="F56" s="241" t="s">
        <v>97</v>
      </c>
      <c r="G56" s="241" t="s">
        <v>98</v>
      </c>
      <c r="H56" s="241" t="s">
        <v>69</v>
      </c>
      <c r="I56" s="241"/>
      <c r="J56" s="242" t="s">
        <v>9</v>
      </c>
      <c r="K56" s="17"/>
    </row>
    <row r="57" spans="2:13" x14ac:dyDescent="0.35">
      <c r="B57" s="13"/>
      <c r="C57" s="6">
        <v>1</v>
      </c>
      <c r="D57" s="178"/>
      <c r="E57" s="178"/>
      <c r="F57" s="178"/>
      <c r="G57" s="179"/>
      <c r="H57" s="182"/>
      <c r="I57" s="104"/>
      <c r="J57" s="228">
        <f>G57*H57</f>
        <v>0</v>
      </c>
      <c r="K57" s="17"/>
    </row>
    <row r="58" spans="2:13" x14ac:dyDescent="0.35">
      <c r="B58" s="13"/>
      <c r="C58" s="7">
        <v>2</v>
      </c>
      <c r="D58" s="180"/>
      <c r="E58" s="180"/>
      <c r="F58" s="180"/>
      <c r="G58" s="181"/>
      <c r="H58" s="183"/>
      <c r="I58" s="105"/>
      <c r="J58" s="228">
        <f t="shared" ref="J58:J66" si="27">G58*H58</f>
        <v>0</v>
      </c>
      <c r="K58" s="17"/>
      <c r="M58" s="65"/>
    </row>
    <row r="59" spans="2:13" x14ac:dyDescent="0.35">
      <c r="B59" s="13"/>
      <c r="C59" s="7">
        <v>3</v>
      </c>
      <c r="D59" s="180"/>
      <c r="E59" s="180"/>
      <c r="F59" s="180"/>
      <c r="G59" s="181"/>
      <c r="H59" s="183"/>
      <c r="I59" s="105"/>
      <c r="J59" s="228">
        <f t="shared" si="27"/>
        <v>0</v>
      </c>
      <c r="K59" s="17"/>
    </row>
    <row r="60" spans="2:13" x14ac:dyDescent="0.35">
      <c r="B60" s="13"/>
      <c r="C60" s="6">
        <v>4</v>
      </c>
      <c r="D60" s="178"/>
      <c r="E60" s="178"/>
      <c r="F60" s="178"/>
      <c r="G60" s="179"/>
      <c r="H60" s="182"/>
      <c r="I60" s="104"/>
      <c r="J60" s="228">
        <f t="shared" si="27"/>
        <v>0</v>
      </c>
      <c r="K60" s="17"/>
    </row>
    <row r="61" spans="2:13" x14ac:dyDescent="0.35">
      <c r="B61" s="13"/>
      <c r="C61" s="7">
        <v>5</v>
      </c>
      <c r="D61" s="180"/>
      <c r="E61" s="180"/>
      <c r="F61" s="180"/>
      <c r="G61" s="181"/>
      <c r="H61" s="183"/>
      <c r="I61" s="105"/>
      <c r="J61" s="228">
        <f t="shared" si="27"/>
        <v>0</v>
      </c>
      <c r="K61" s="17"/>
    </row>
    <row r="62" spans="2:13" hidden="1" x14ac:dyDescent="0.35">
      <c r="B62" s="13"/>
      <c r="C62" s="7">
        <v>6</v>
      </c>
      <c r="D62" s="180"/>
      <c r="E62" s="180"/>
      <c r="F62" s="180"/>
      <c r="G62" s="181"/>
      <c r="H62" s="183"/>
      <c r="I62" s="105"/>
      <c r="J62" s="228">
        <f t="shared" si="27"/>
        <v>0</v>
      </c>
      <c r="K62" s="17"/>
    </row>
    <row r="63" spans="2:13" hidden="1" x14ac:dyDescent="0.35">
      <c r="B63" s="13"/>
      <c r="C63" s="6">
        <v>7</v>
      </c>
      <c r="D63" s="178"/>
      <c r="E63" s="178"/>
      <c r="F63" s="178"/>
      <c r="G63" s="179"/>
      <c r="H63" s="182"/>
      <c r="I63" s="104"/>
      <c r="J63" s="228">
        <f t="shared" si="27"/>
        <v>0</v>
      </c>
      <c r="K63" s="17"/>
    </row>
    <row r="64" spans="2:13" hidden="1" x14ac:dyDescent="0.35">
      <c r="B64" s="13"/>
      <c r="C64" s="7">
        <v>8</v>
      </c>
      <c r="D64" s="180"/>
      <c r="E64" s="180"/>
      <c r="F64" s="180"/>
      <c r="G64" s="181"/>
      <c r="H64" s="183"/>
      <c r="I64" s="105"/>
      <c r="J64" s="228">
        <f t="shared" si="27"/>
        <v>0</v>
      </c>
      <c r="K64" s="17"/>
    </row>
    <row r="65" spans="2:11" hidden="1" x14ac:dyDescent="0.35">
      <c r="B65" s="13"/>
      <c r="C65" s="7">
        <v>9</v>
      </c>
      <c r="D65" s="180"/>
      <c r="E65" s="180"/>
      <c r="F65" s="180"/>
      <c r="G65" s="181"/>
      <c r="H65" s="183"/>
      <c r="I65" s="105"/>
      <c r="J65" s="228">
        <f t="shared" si="27"/>
        <v>0</v>
      </c>
      <c r="K65" s="17"/>
    </row>
    <row r="66" spans="2:11" hidden="1" x14ac:dyDescent="0.35">
      <c r="B66" s="13"/>
      <c r="C66" s="6">
        <v>10</v>
      </c>
      <c r="D66" s="178"/>
      <c r="E66" s="178"/>
      <c r="F66" s="178"/>
      <c r="G66" s="179"/>
      <c r="H66" s="182"/>
      <c r="I66" s="104"/>
      <c r="J66" s="228">
        <f t="shared" si="27"/>
        <v>0</v>
      </c>
      <c r="K66" s="17"/>
    </row>
    <row r="67" spans="2:11" x14ac:dyDescent="0.35">
      <c r="B67" s="13"/>
      <c r="C67" s="108"/>
      <c r="D67" s="23" t="s">
        <v>99</v>
      </c>
      <c r="E67" s="23"/>
      <c r="F67" s="23"/>
      <c r="G67" s="23"/>
      <c r="H67" s="23"/>
      <c r="I67" s="23"/>
      <c r="J67" s="49">
        <f>SUM(J57:J66)</f>
        <v>0</v>
      </c>
      <c r="K67" s="17"/>
    </row>
    <row r="68" spans="2:11" ht="12" customHeight="1" x14ac:dyDescent="0.35">
      <c r="B68" s="24"/>
      <c r="C68" s="25"/>
      <c r="D68" s="25"/>
      <c r="E68" s="25"/>
      <c r="F68" s="25"/>
      <c r="G68" s="25"/>
      <c r="H68" s="25"/>
      <c r="I68" s="25"/>
      <c r="J68" s="25"/>
      <c r="K68" s="26"/>
    </row>
    <row r="69" spans="2:11" ht="12" customHeight="1" x14ac:dyDescent="0.35"/>
    <row r="70" spans="2:11" ht="12" customHeight="1" x14ac:dyDescent="0.5">
      <c r="B70" s="9"/>
      <c r="C70" s="10"/>
      <c r="D70" s="11"/>
      <c r="E70" s="10"/>
      <c r="F70" s="10"/>
      <c r="G70" s="10"/>
      <c r="H70" s="10"/>
      <c r="I70" s="10"/>
      <c r="J70" s="10"/>
      <c r="K70" s="12"/>
    </row>
    <row r="71" spans="2:11" ht="15.5" x14ac:dyDescent="0.35">
      <c r="B71" s="13"/>
      <c r="C71" s="50"/>
      <c r="D71" s="51" t="s">
        <v>96</v>
      </c>
      <c r="E71" s="52"/>
      <c r="F71" s="52"/>
      <c r="G71" s="52"/>
      <c r="H71" s="52"/>
      <c r="I71" s="52"/>
      <c r="J71" s="56">
        <f>J50</f>
        <v>0</v>
      </c>
      <c r="K71" s="17"/>
    </row>
    <row r="72" spans="2:11" ht="6" customHeight="1" x14ac:dyDescent="0.35">
      <c r="B72" s="13"/>
      <c r="C72" s="20"/>
      <c r="D72" s="20"/>
      <c r="E72" s="20"/>
      <c r="F72" s="20"/>
      <c r="G72" s="20"/>
      <c r="H72" s="20"/>
      <c r="I72" s="20"/>
      <c r="J72" s="21"/>
      <c r="K72" s="17"/>
    </row>
    <row r="73" spans="2:11" ht="15.5" x14ac:dyDescent="0.35">
      <c r="B73" s="13"/>
      <c r="C73" s="50"/>
      <c r="D73" s="51" t="s">
        <v>99</v>
      </c>
      <c r="E73" s="52"/>
      <c r="F73" s="52"/>
      <c r="G73" s="52"/>
      <c r="H73" s="52"/>
      <c r="I73" s="52"/>
      <c r="J73" s="56">
        <f>J67</f>
        <v>0</v>
      </c>
      <c r="K73" s="17"/>
    </row>
    <row r="74" spans="2:11" ht="6" customHeight="1" x14ac:dyDescent="0.35">
      <c r="B74" s="13"/>
      <c r="C74" s="20"/>
      <c r="D74" s="20"/>
      <c r="E74" s="20"/>
      <c r="F74" s="20"/>
      <c r="G74" s="20"/>
      <c r="H74" s="20"/>
      <c r="I74" s="20"/>
      <c r="J74" s="21"/>
      <c r="K74" s="17"/>
    </row>
    <row r="75" spans="2:11" ht="15.5" x14ac:dyDescent="0.35">
      <c r="B75" s="13"/>
      <c r="C75" s="53"/>
      <c r="D75" s="54" t="s">
        <v>100</v>
      </c>
      <c r="E75" s="55"/>
      <c r="F75" s="55"/>
      <c r="G75" s="55"/>
      <c r="H75" s="55"/>
      <c r="I75" s="55"/>
      <c r="J75" s="57">
        <f>J71+J73</f>
        <v>0</v>
      </c>
      <c r="K75" s="17"/>
    </row>
    <row r="76" spans="2:11" ht="12" customHeight="1" x14ac:dyDescent="0.35">
      <c r="B76" s="24"/>
      <c r="C76" s="25"/>
      <c r="D76" s="25"/>
      <c r="E76" s="25"/>
      <c r="F76" s="25"/>
      <c r="G76" s="25"/>
      <c r="H76" s="25"/>
      <c r="I76" s="25"/>
      <c r="J76" s="25"/>
      <c r="K76" s="26"/>
    </row>
    <row r="77" spans="2:11" ht="12" customHeight="1" x14ac:dyDescent="0.35"/>
    <row r="78" spans="2:11" ht="21" x14ac:dyDescent="0.5">
      <c r="B78" s="33"/>
      <c r="C78" s="34"/>
      <c r="D78" s="35" t="s">
        <v>101</v>
      </c>
      <c r="E78" s="34"/>
      <c r="F78" s="34"/>
      <c r="G78" s="34"/>
      <c r="H78" s="34"/>
      <c r="I78" s="34"/>
      <c r="J78" s="34"/>
      <c r="K78" s="36"/>
    </row>
    <row r="79" spans="2:11" ht="12" customHeight="1" x14ac:dyDescent="0.35"/>
    <row r="80" spans="2:11" ht="12" customHeight="1" x14ac:dyDescent="0.5">
      <c r="B80" s="9"/>
      <c r="C80" s="10"/>
      <c r="D80" s="11"/>
      <c r="E80" s="10"/>
      <c r="F80" s="10"/>
      <c r="G80" s="10"/>
      <c r="H80" s="10"/>
      <c r="I80" s="10"/>
      <c r="J80" s="10"/>
      <c r="K80" s="12"/>
    </row>
    <row r="81" spans="2:11" ht="15.5" x14ac:dyDescent="0.35">
      <c r="B81" s="13"/>
      <c r="C81" s="14"/>
      <c r="D81" s="15" t="s">
        <v>2</v>
      </c>
      <c r="E81" s="16"/>
      <c r="F81" s="16"/>
      <c r="G81" s="16"/>
      <c r="H81" s="16"/>
      <c r="I81" s="16"/>
      <c r="J81" s="16"/>
      <c r="K81" s="17"/>
    </row>
    <row r="82" spans="2:11" ht="12" customHeight="1" x14ac:dyDescent="0.35">
      <c r="B82" s="13"/>
      <c r="C82" s="18"/>
      <c r="D82" s="19"/>
      <c r="E82" s="18"/>
      <c r="F82" s="18"/>
      <c r="G82" s="18"/>
      <c r="H82" s="18"/>
      <c r="I82" s="18"/>
      <c r="J82" s="18"/>
      <c r="K82" s="17"/>
    </row>
    <row r="83" spans="2:11" x14ac:dyDescent="0.35">
      <c r="B83" s="13"/>
      <c r="C83" s="4"/>
      <c r="D83" s="257" t="s">
        <v>3</v>
      </c>
      <c r="E83" s="257"/>
      <c r="F83" s="241" t="s">
        <v>4</v>
      </c>
      <c r="G83" s="241" t="s">
        <v>102</v>
      </c>
      <c r="H83" s="241" t="s">
        <v>7</v>
      </c>
      <c r="I83" s="262" t="s">
        <v>9</v>
      </c>
      <c r="J83" s="263"/>
      <c r="K83" s="17"/>
    </row>
    <row r="84" spans="2:11" x14ac:dyDescent="0.35">
      <c r="B84" s="13"/>
      <c r="C84" s="6">
        <v>1</v>
      </c>
      <c r="D84" s="258"/>
      <c r="E84" s="259"/>
      <c r="F84" s="184"/>
      <c r="G84" s="185"/>
      <c r="H84" s="186">
        <v>0</v>
      </c>
      <c r="I84" s="253">
        <f t="shared" ref="I84:I93" si="28">H84*G84</f>
        <v>0</v>
      </c>
      <c r="J84" s="254"/>
      <c r="K84" s="17"/>
    </row>
    <row r="85" spans="2:11" x14ac:dyDescent="0.35">
      <c r="B85" s="13"/>
      <c r="C85" s="6">
        <v>2</v>
      </c>
      <c r="D85" s="247"/>
      <c r="E85" s="248"/>
      <c r="F85" s="184"/>
      <c r="G85" s="185"/>
      <c r="H85" s="186">
        <v>0</v>
      </c>
      <c r="I85" s="251">
        <f t="shared" si="28"/>
        <v>0</v>
      </c>
      <c r="J85" s="252"/>
      <c r="K85" s="17"/>
    </row>
    <row r="86" spans="2:11" x14ac:dyDescent="0.35">
      <c r="B86" s="13"/>
      <c r="C86" s="6">
        <v>3</v>
      </c>
      <c r="D86" s="247"/>
      <c r="E86" s="248"/>
      <c r="F86" s="184"/>
      <c r="G86" s="185"/>
      <c r="H86" s="186">
        <v>0</v>
      </c>
      <c r="I86" s="251">
        <f t="shared" si="28"/>
        <v>0</v>
      </c>
      <c r="J86" s="252"/>
      <c r="K86" s="17"/>
    </row>
    <row r="87" spans="2:11" x14ac:dyDescent="0.35">
      <c r="B87" s="13"/>
      <c r="C87" s="6">
        <v>4</v>
      </c>
      <c r="D87" s="247"/>
      <c r="E87" s="248"/>
      <c r="F87" s="184"/>
      <c r="G87" s="185"/>
      <c r="H87" s="186">
        <v>0</v>
      </c>
      <c r="I87" s="251">
        <f t="shared" si="28"/>
        <v>0</v>
      </c>
      <c r="J87" s="252"/>
      <c r="K87" s="17"/>
    </row>
    <row r="88" spans="2:11" x14ac:dyDescent="0.35">
      <c r="B88" s="13"/>
      <c r="C88" s="6">
        <v>5</v>
      </c>
      <c r="D88" s="247"/>
      <c r="E88" s="248"/>
      <c r="F88" s="184"/>
      <c r="G88" s="185"/>
      <c r="H88" s="186">
        <v>0</v>
      </c>
      <c r="I88" s="251">
        <f t="shared" si="28"/>
        <v>0</v>
      </c>
      <c r="J88" s="252"/>
      <c r="K88" s="17"/>
    </row>
    <row r="89" spans="2:11" hidden="1" x14ac:dyDescent="0.35">
      <c r="B89" s="13"/>
      <c r="C89" s="6">
        <v>6</v>
      </c>
      <c r="D89" s="247"/>
      <c r="E89" s="248"/>
      <c r="F89" s="184"/>
      <c r="G89" s="185"/>
      <c r="H89" s="186">
        <v>0</v>
      </c>
      <c r="I89" s="251">
        <f t="shared" si="28"/>
        <v>0</v>
      </c>
      <c r="J89" s="252"/>
      <c r="K89" s="17"/>
    </row>
    <row r="90" spans="2:11" hidden="1" x14ac:dyDescent="0.35">
      <c r="B90" s="13"/>
      <c r="C90" s="6">
        <v>7</v>
      </c>
      <c r="D90" s="247"/>
      <c r="E90" s="248"/>
      <c r="F90" s="184"/>
      <c r="G90" s="185"/>
      <c r="H90" s="186">
        <v>0</v>
      </c>
      <c r="I90" s="251">
        <f t="shared" si="28"/>
        <v>0</v>
      </c>
      <c r="J90" s="252"/>
      <c r="K90" s="17"/>
    </row>
    <row r="91" spans="2:11" hidden="1" x14ac:dyDescent="0.35">
      <c r="B91" s="13"/>
      <c r="C91" s="6">
        <v>8</v>
      </c>
      <c r="D91" s="247"/>
      <c r="E91" s="248"/>
      <c r="F91" s="184"/>
      <c r="G91" s="185"/>
      <c r="H91" s="186">
        <v>0</v>
      </c>
      <c r="I91" s="251">
        <f t="shared" si="28"/>
        <v>0</v>
      </c>
      <c r="J91" s="252"/>
      <c r="K91" s="17"/>
    </row>
    <row r="92" spans="2:11" hidden="1" x14ac:dyDescent="0.35">
      <c r="B92" s="13"/>
      <c r="C92" s="6">
        <v>9</v>
      </c>
      <c r="D92" s="247"/>
      <c r="E92" s="248"/>
      <c r="F92" s="184"/>
      <c r="G92" s="185"/>
      <c r="H92" s="186">
        <v>0</v>
      </c>
      <c r="I92" s="251">
        <f t="shared" si="28"/>
        <v>0</v>
      </c>
      <c r="J92" s="252"/>
      <c r="K92" s="17"/>
    </row>
    <row r="93" spans="2:11" hidden="1" x14ac:dyDescent="0.35">
      <c r="B93" s="13"/>
      <c r="C93" s="6">
        <v>10</v>
      </c>
      <c r="D93" s="247"/>
      <c r="E93" s="248"/>
      <c r="F93" s="184"/>
      <c r="G93" s="185"/>
      <c r="H93" s="186">
        <v>0</v>
      </c>
      <c r="I93" s="251">
        <f t="shared" si="28"/>
        <v>0</v>
      </c>
      <c r="J93" s="252"/>
      <c r="K93" s="17"/>
    </row>
    <row r="94" spans="2:11" x14ac:dyDescent="0.35">
      <c r="B94" s="13"/>
      <c r="C94" s="23"/>
      <c r="D94" s="23" t="s">
        <v>10</v>
      </c>
      <c r="E94" s="23"/>
      <c r="F94" s="23"/>
      <c r="G94" s="23"/>
      <c r="H94" s="23"/>
      <c r="I94" s="264">
        <f>SUM(I84:J93)</f>
        <v>0</v>
      </c>
      <c r="J94" s="264"/>
      <c r="K94" s="17"/>
    </row>
    <row r="95" spans="2:11" ht="12" customHeight="1" x14ac:dyDescent="0.35">
      <c r="B95" s="24"/>
      <c r="C95" s="25"/>
      <c r="D95" s="25"/>
      <c r="E95" s="25"/>
      <c r="F95" s="25"/>
      <c r="G95" s="25"/>
      <c r="H95" s="25"/>
      <c r="I95" s="25"/>
      <c r="J95" s="25"/>
      <c r="K95" s="26"/>
    </row>
    <row r="96" spans="2:11" ht="12" customHeight="1" x14ac:dyDescent="0.35"/>
    <row r="97" spans="2:11" ht="12" customHeight="1" x14ac:dyDescent="0.5">
      <c r="B97" s="9"/>
      <c r="C97" s="10"/>
      <c r="D97" s="11"/>
      <c r="E97" s="10"/>
      <c r="F97" s="10"/>
      <c r="G97" s="10"/>
      <c r="H97" s="10"/>
      <c r="I97" s="10"/>
      <c r="J97" s="10"/>
      <c r="K97" s="12"/>
    </row>
    <row r="98" spans="2:11" ht="15.5" x14ac:dyDescent="0.35">
      <c r="B98" s="13"/>
      <c r="C98" s="14"/>
      <c r="D98" s="15" t="s">
        <v>103</v>
      </c>
      <c r="E98" s="16"/>
      <c r="F98" s="16"/>
      <c r="G98" s="16"/>
      <c r="H98" s="16"/>
      <c r="I98" s="16"/>
      <c r="J98" s="16"/>
      <c r="K98" s="17"/>
    </row>
    <row r="99" spans="2:11" ht="12" customHeight="1" x14ac:dyDescent="0.35">
      <c r="B99" s="13"/>
      <c r="C99" s="18"/>
      <c r="D99" s="19"/>
      <c r="E99" s="18"/>
      <c r="F99" s="18"/>
      <c r="G99" s="18"/>
      <c r="H99" s="18"/>
      <c r="I99" s="18"/>
      <c r="J99" s="18"/>
      <c r="K99" s="17"/>
    </row>
    <row r="100" spans="2:11" x14ac:dyDescent="0.35">
      <c r="B100" s="13"/>
      <c r="C100" s="4"/>
      <c r="D100" s="257" t="s">
        <v>3</v>
      </c>
      <c r="E100" s="257"/>
      <c r="F100" s="241" t="s">
        <v>4</v>
      </c>
      <c r="G100" s="241" t="s">
        <v>102</v>
      </c>
      <c r="H100" s="241" t="s">
        <v>7</v>
      </c>
      <c r="I100" s="262" t="s">
        <v>9</v>
      </c>
      <c r="J100" s="263"/>
      <c r="K100" s="17"/>
    </row>
    <row r="101" spans="2:11" x14ac:dyDescent="0.35">
      <c r="B101" s="13"/>
      <c r="C101" s="6">
        <v>1</v>
      </c>
      <c r="D101" s="258"/>
      <c r="E101" s="259"/>
      <c r="F101" s="184"/>
      <c r="G101" s="187"/>
      <c r="H101" s="186">
        <v>0</v>
      </c>
      <c r="I101" s="253">
        <f>H101*G101</f>
        <v>0</v>
      </c>
      <c r="J101" s="254"/>
      <c r="K101" s="17"/>
    </row>
    <row r="102" spans="2:11" x14ac:dyDescent="0.35">
      <c r="B102" s="13"/>
      <c r="C102" s="6">
        <v>2</v>
      </c>
      <c r="D102" s="247"/>
      <c r="E102" s="248"/>
      <c r="F102" s="184"/>
      <c r="G102" s="187"/>
      <c r="H102" s="186">
        <v>0</v>
      </c>
      <c r="I102" s="251">
        <f>H102*G102</f>
        <v>0</v>
      </c>
      <c r="J102" s="252"/>
      <c r="K102" s="17"/>
    </row>
    <row r="103" spans="2:11" x14ac:dyDescent="0.35">
      <c r="B103" s="13"/>
      <c r="C103" s="6">
        <v>3</v>
      </c>
      <c r="D103" s="247"/>
      <c r="E103" s="248"/>
      <c r="F103" s="184"/>
      <c r="G103" s="187"/>
      <c r="H103" s="186">
        <v>0</v>
      </c>
      <c r="I103" s="251">
        <f>H103*G103</f>
        <v>0</v>
      </c>
      <c r="J103" s="252"/>
      <c r="K103" s="17"/>
    </row>
    <row r="104" spans="2:11" x14ac:dyDescent="0.35">
      <c r="B104" s="13"/>
      <c r="C104" s="6">
        <v>4</v>
      </c>
      <c r="D104" s="258"/>
      <c r="E104" s="259"/>
      <c r="F104" s="184"/>
      <c r="G104" s="187"/>
      <c r="H104" s="186">
        <v>0</v>
      </c>
      <c r="I104" s="251">
        <f>H104*G104</f>
        <v>0</v>
      </c>
      <c r="J104" s="252"/>
      <c r="K104" s="17"/>
    </row>
    <row r="105" spans="2:11" x14ac:dyDescent="0.35">
      <c r="B105" s="13"/>
      <c r="C105" s="6">
        <v>5</v>
      </c>
      <c r="D105" s="247"/>
      <c r="E105" s="248"/>
      <c r="F105" s="184"/>
      <c r="G105" s="187"/>
      <c r="H105" s="186">
        <v>0</v>
      </c>
      <c r="I105" s="253">
        <f t="shared" ref="I105:I127" si="29">H105*G105</f>
        <v>0</v>
      </c>
      <c r="J105" s="254"/>
      <c r="K105" s="17"/>
    </row>
    <row r="106" spans="2:11" x14ac:dyDescent="0.35">
      <c r="B106" s="13"/>
      <c r="C106" s="6">
        <v>6</v>
      </c>
      <c r="D106" s="247"/>
      <c r="E106" s="248"/>
      <c r="F106" s="184"/>
      <c r="G106" s="187"/>
      <c r="H106" s="186">
        <v>0</v>
      </c>
      <c r="I106" s="251">
        <f t="shared" si="29"/>
        <v>0</v>
      </c>
      <c r="J106" s="252"/>
      <c r="K106" s="17"/>
    </row>
    <row r="107" spans="2:11" ht="15.75" hidden="1" customHeight="1" x14ac:dyDescent="0.35">
      <c r="B107" s="13"/>
      <c r="C107" s="6">
        <v>7</v>
      </c>
      <c r="D107" s="258"/>
      <c r="E107" s="259"/>
      <c r="F107" s="184"/>
      <c r="G107" s="187"/>
      <c r="H107" s="186">
        <v>0</v>
      </c>
      <c r="I107" s="251">
        <f t="shared" si="29"/>
        <v>0</v>
      </c>
      <c r="J107" s="252"/>
      <c r="K107" s="17"/>
    </row>
    <row r="108" spans="2:11" hidden="1" x14ac:dyDescent="0.35">
      <c r="B108" s="13"/>
      <c r="C108" s="6">
        <v>8</v>
      </c>
      <c r="D108" s="247"/>
      <c r="E108" s="248"/>
      <c r="F108" s="184"/>
      <c r="G108" s="187"/>
      <c r="H108" s="186">
        <v>0</v>
      </c>
      <c r="I108" s="251">
        <f t="shared" si="29"/>
        <v>0</v>
      </c>
      <c r="J108" s="252"/>
      <c r="K108" s="17"/>
    </row>
    <row r="109" spans="2:11" hidden="1" x14ac:dyDescent="0.35">
      <c r="B109" s="13"/>
      <c r="C109" s="6">
        <v>9</v>
      </c>
      <c r="D109" s="247"/>
      <c r="E109" s="248"/>
      <c r="F109" s="184"/>
      <c r="G109" s="187"/>
      <c r="H109" s="186">
        <v>0</v>
      </c>
      <c r="I109" s="253">
        <f t="shared" si="29"/>
        <v>0</v>
      </c>
      <c r="J109" s="254"/>
      <c r="K109" s="17"/>
    </row>
    <row r="110" spans="2:11" hidden="1" x14ac:dyDescent="0.35">
      <c r="B110" s="13"/>
      <c r="C110" s="6">
        <v>10</v>
      </c>
      <c r="D110" s="258"/>
      <c r="E110" s="259"/>
      <c r="F110" s="184"/>
      <c r="G110" s="187"/>
      <c r="H110" s="186">
        <v>0</v>
      </c>
      <c r="I110" s="251">
        <f t="shared" si="29"/>
        <v>0</v>
      </c>
      <c r="J110" s="252"/>
      <c r="K110" s="17"/>
    </row>
    <row r="111" spans="2:11" hidden="1" x14ac:dyDescent="0.35">
      <c r="B111" s="13"/>
      <c r="C111" s="6">
        <v>11</v>
      </c>
      <c r="D111" s="247"/>
      <c r="E111" s="248"/>
      <c r="F111" s="184"/>
      <c r="G111" s="187"/>
      <c r="H111" s="186">
        <v>0</v>
      </c>
      <c r="I111" s="251">
        <f t="shared" si="29"/>
        <v>0</v>
      </c>
      <c r="J111" s="252"/>
      <c r="K111" s="17"/>
    </row>
    <row r="112" spans="2:11" hidden="1" x14ac:dyDescent="0.35">
      <c r="B112" s="13"/>
      <c r="C112" s="6">
        <v>12</v>
      </c>
      <c r="D112" s="258"/>
      <c r="E112" s="259"/>
      <c r="F112" s="184"/>
      <c r="G112" s="187"/>
      <c r="H112" s="186">
        <v>0</v>
      </c>
      <c r="I112" s="251">
        <f t="shared" si="29"/>
        <v>0</v>
      </c>
      <c r="J112" s="252"/>
      <c r="K112" s="17"/>
    </row>
    <row r="113" spans="2:11" hidden="1" x14ac:dyDescent="0.35">
      <c r="B113" s="13"/>
      <c r="C113" s="6">
        <v>16</v>
      </c>
      <c r="D113" s="258"/>
      <c r="E113" s="259"/>
      <c r="F113" s="184"/>
      <c r="G113" s="187"/>
      <c r="H113" s="186">
        <v>0</v>
      </c>
      <c r="I113" s="251">
        <f t="shared" si="29"/>
        <v>0</v>
      </c>
      <c r="J113" s="252"/>
      <c r="K113" s="17"/>
    </row>
    <row r="114" spans="2:11" hidden="1" x14ac:dyDescent="0.35">
      <c r="B114" s="13"/>
      <c r="C114" s="6">
        <v>17</v>
      </c>
      <c r="D114" s="247"/>
      <c r="E114" s="248"/>
      <c r="F114" s="184"/>
      <c r="G114" s="187"/>
      <c r="H114" s="186">
        <v>0</v>
      </c>
      <c r="I114" s="253">
        <f t="shared" si="29"/>
        <v>0</v>
      </c>
      <c r="J114" s="254"/>
      <c r="K114" s="17"/>
    </row>
    <row r="115" spans="2:11" hidden="1" x14ac:dyDescent="0.35">
      <c r="B115" s="13"/>
      <c r="C115" s="6">
        <v>18</v>
      </c>
      <c r="D115" s="258"/>
      <c r="E115" s="259"/>
      <c r="F115" s="184"/>
      <c r="G115" s="187"/>
      <c r="H115" s="186">
        <v>0</v>
      </c>
      <c r="I115" s="251">
        <f t="shared" si="29"/>
        <v>0</v>
      </c>
      <c r="J115" s="252"/>
      <c r="K115" s="17"/>
    </row>
    <row r="116" spans="2:11" hidden="1" x14ac:dyDescent="0.35">
      <c r="B116" s="13"/>
      <c r="C116" s="6">
        <v>19</v>
      </c>
      <c r="D116" s="247"/>
      <c r="E116" s="248"/>
      <c r="F116" s="184"/>
      <c r="G116" s="187"/>
      <c r="H116" s="186">
        <v>0</v>
      </c>
      <c r="I116" s="251">
        <f t="shared" si="29"/>
        <v>0</v>
      </c>
      <c r="J116" s="252"/>
      <c r="K116" s="17"/>
    </row>
    <row r="117" spans="2:11" hidden="1" x14ac:dyDescent="0.35">
      <c r="B117" s="13"/>
      <c r="C117" s="6">
        <v>20</v>
      </c>
      <c r="D117" s="258"/>
      <c r="E117" s="259"/>
      <c r="F117" s="184"/>
      <c r="G117" s="187"/>
      <c r="H117" s="186">
        <v>0</v>
      </c>
      <c r="I117" s="251">
        <f t="shared" si="29"/>
        <v>0</v>
      </c>
      <c r="J117" s="252"/>
      <c r="K117" s="17"/>
    </row>
    <row r="118" spans="2:11" hidden="1" x14ac:dyDescent="0.35">
      <c r="B118" s="13"/>
      <c r="C118" s="6">
        <v>21</v>
      </c>
      <c r="D118" s="247"/>
      <c r="E118" s="248"/>
      <c r="F118" s="184"/>
      <c r="G118" s="187"/>
      <c r="H118" s="186">
        <v>0</v>
      </c>
      <c r="I118" s="253">
        <f t="shared" si="29"/>
        <v>0</v>
      </c>
      <c r="J118" s="254"/>
      <c r="K118" s="17"/>
    </row>
    <row r="119" spans="2:11" hidden="1" x14ac:dyDescent="0.35">
      <c r="B119" s="13"/>
      <c r="C119" s="6">
        <v>22</v>
      </c>
      <c r="D119" s="258"/>
      <c r="E119" s="259"/>
      <c r="F119" s="184"/>
      <c r="G119" s="187"/>
      <c r="H119" s="186">
        <v>0</v>
      </c>
      <c r="I119" s="251">
        <f t="shared" si="29"/>
        <v>0</v>
      </c>
      <c r="J119" s="252"/>
      <c r="K119" s="17"/>
    </row>
    <row r="120" spans="2:11" hidden="1" x14ac:dyDescent="0.35">
      <c r="B120" s="13"/>
      <c r="C120" s="6">
        <v>23</v>
      </c>
      <c r="D120" s="247"/>
      <c r="E120" s="248"/>
      <c r="F120" s="184"/>
      <c r="G120" s="187"/>
      <c r="H120" s="186">
        <v>0</v>
      </c>
      <c r="I120" s="251">
        <f t="shared" si="29"/>
        <v>0</v>
      </c>
      <c r="J120" s="252"/>
      <c r="K120" s="17"/>
    </row>
    <row r="121" spans="2:11" hidden="1" x14ac:dyDescent="0.35">
      <c r="B121" s="13"/>
      <c r="C121" s="6">
        <v>24</v>
      </c>
      <c r="D121" s="258"/>
      <c r="E121" s="259"/>
      <c r="F121" s="184"/>
      <c r="G121" s="187"/>
      <c r="H121" s="186">
        <v>0</v>
      </c>
      <c r="I121" s="251">
        <f t="shared" si="29"/>
        <v>0</v>
      </c>
      <c r="J121" s="252"/>
      <c r="K121" s="17"/>
    </row>
    <row r="122" spans="2:11" hidden="1" x14ac:dyDescent="0.35">
      <c r="B122" s="13"/>
      <c r="C122" s="6">
        <v>25</v>
      </c>
      <c r="D122" s="247"/>
      <c r="E122" s="248"/>
      <c r="F122" s="184"/>
      <c r="G122" s="187"/>
      <c r="H122" s="186">
        <v>0</v>
      </c>
      <c r="I122" s="253">
        <f t="shared" si="29"/>
        <v>0</v>
      </c>
      <c r="J122" s="254"/>
      <c r="K122" s="17"/>
    </row>
    <row r="123" spans="2:11" hidden="1" x14ac:dyDescent="0.35">
      <c r="B123" s="13"/>
      <c r="C123" s="6">
        <v>26</v>
      </c>
      <c r="D123" s="258"/>
      <c r="E123" s="259"/>
      <c r="F123" s="184"/>
      <c r="G123" s="187"/>
      <c r="H123" s="186">
        <v>0</v>
      </c>
      <c r="I123" s="251">
        <f t="shared" si="29"/>
        <v>0</v>
      </c>
      <c r="J123" s="252"/>
      <c r="K123" s="17"/>
    </row>
    <row r="124" spans="2:11" hidden="1" x14ac:dyDescent="0.35">
      <c r="B124" s="13"/>
      <c r="C124" s="6">
        <v>27</v>
      </c>
      <c r="D124" s="247"/>
      <c r="E124" s="248"/>
      <c r="F124" s="184"/>
      <c r="G124" s="187"/>
      <c r="H124" s="186">
        <v>0</v>
      </c>
      <c r="I124" s="251">
        <f t="shared" si="29"/>
        <v>0</v>
      </c>
      <c r="J124" s="252"/>
      <c r="K124" s="17"/>
    </row>
    <row r="125" spans="2:11" hidden="1" x14ac:dyDescent="0.35">
      <c r="B125" s="13"/>
      <c r="C125" s="6">
        <v>28</v>
      </c>
      <c r="D125" s="258"/>
      <c r="E125" s="259"/>
      <c r="F125" s="184"/>
      <c r="G125" s="187"/>
      <c r="H125" s="186">
        <v>0</v>
      </c>
      <c r="I125" s="251">
        <f t="shared" si="29"/>
        <v>0</v>
      </c>
      <c r="J125" s="252"/>
      <c r="K125" s="17"/>
    </row>
    <row r="126" spans="2:11" hidden="1" x14ac:dyDescent="0.35">
      <c r="B126" s="13"/>
      <c r="C126" s="6">
        <v>29</v>
      </c>
      <c r="D126" s="247"/>
      <c r="E126" s="248"/>
      <c r="F126" s="184"/>
      <c r="G126" s="187"/>
      <c r="H126" s="186">
        <v>0</v>
      </c>
      <c r="I126" s="253">
        <f>H126*G126</f>
        <v>0</v>
      </c>
      <c r="J126" s="254"/>
      <c r="K126" s="17"/>
    </row>
    <row r="127" spans="2:11" hidden="1" x14ac:dyDescent="0.35">
      <c r="B127" s="13"/>
      <c r="C127" s="6">
        <v>30</v>
      </c>
      <c r="D127" s="258"/>
      <c r="E127" s="259"/>
      <c r="F127" s="184"/>
      <c r="G127" s="187"/>
      <c r="H127" s="186">
        <v>0</v>
      </c>
      <c r="I127" s="251">
        <f t="shared" si="29"/>
        <v>0</v>
      </c>
      <c r="J127" s="252"/>
      <c r="K127" s="17"/>
    </row>
    <row r="128" spans="2:11" x14ac:dyDescent="0.35">
      <c r="B128" s="13"/>
      <c r="C128" s="23"/>
      <c r="D128" s="23" t="s">
        <v>104</v>
      </c>
      <c r="E128" s="23"/>
      <c r="F128" s="23"/>
      <c r="G128" s="23"/>
      <c r="H128" s="23"/>
      <c r="I128" s="264">
        <f>SUM(I101:J127)</f>
        <v>0</v>
      </c>
      <c r="J128" s="264"/>
      <c r="K128" s="17"/>
    </row>
    <row r="129" spans="2:11" ht="12" customHeight="1" x14ac:dyDescent="0.35">
      <c r="B129" s="24"/>
      <c r="C129" s="25"/>
      <c r="D129" s="25"/>
      <c r="E129" s="25"/>
      <c r="F129" s="25"/>
      <c r="G129" s="25"/>
      <c r="H129" s="25"/>
      <c r="I129" s="25"/>
      <c r="J129" s="25"/>
      <c r="K129" s="26"/>
    </row>
    <row r="130" spans="2:11" ht="12" customHeight="1" x14ac:dyDescent="0.35"/>
    <row r="131" spans="2:11" ht="12" customHeight="1" x14ac:dyDescent="0.5">
      <c r="B131" s="9"/>
      <c r="C131" s="10"/>
      <c r="D131" s="11"/>
      <c r="E131" s="10"/>
      <c r="F131" s="10"/>
      <c r="G131" s="10"/>
      <c r="H131" s="10"/>
      <c r="I131" s="10"/>
      <c r="J131" s="10"/>
      <c r="K131" s="12"/>
    </row>
    <row r="132" spans="2:11" ht="15.5" x14ac:dyDescent="0.35">
      <c r="B132" s="13"/>
      <c r="C132" s="14"/>
      <c r="D132" s="15" t="s">
        <v>105</v>
      </c>
      <c r="E132" s="16"/>
      <c r="F132" s="16"/>
      <c r="G132" s="16"/>
      <c r="H132" s="16"/>
      <c r="I132" s="16"/>
      <c r="J132" s="16"/>
      <c r="K132" s="17"/>
    </row>
    <row r="133" spans="2:11" ht="12" customHeight="1" x14ac:dyDescent="0.35">
      <c r="B133" s="13"/>
      <c r="C133" s="18"/>
      <c r="D133" s="19"/>
      <c r="E133" s="18"/>
      <c r="F133" s="18"/>
      <c r="G133" s="18"/>
      <c r="H133" s="18"/>
      <c r="I133" s="18"/>
      <c r="J133" s="18"/>
      <c r="K133" s="17"/>
    </row>
    <row r="134" spans="2:11" x14ac:dyDescent="0.35">
      <c r="B134" s="13"/>
      <c r="C134" s="4"/>
      <c r="D134" s="257" t="s">
        <v>106</v>
      </c>
      <c r="E134" s="257"/>
      <c r="F134" s="241" t="s">
        <v>107</v>
      </c>
      <c r="G134" s="241" t="s">
        <v>102</v>
      </c>
      <c r="H134" s="241" t="s">
        <v>7</v>
      </c>
      <c r="I134" s="262" t="s">
        <v>9</v>
      </c>
      <c r="J134" s="263"/>
      <c r="K134" s="17"/>
    </row>
    <row r="135" spans="2:11" x14ac:dyDescent="0.35">
      <c r="B135" s="13"/>
      <c r="C135" s="6">
        <v>1</v>
      </c>
      <c r="D135" s="258"/>
      <c r="E135" s="259"/>
      <c r="F135" s="184"/>
      <c r="G135" s="185"/>
      <c r="H135" s="179"/>
      <c r="I135" s="253">
        <f>H135*G135</f>
        <v>0</v>
      </c>
      <c r="J135" s="254"/>
      <c r="K135" s="17"/>
    </row>
    <row r="136" spans="2:11" x14ac:dyDescent="0.35">
      <c r="B136" s="13"/>
      <c r="C136" s="6">
        <v>2</v>
      </c>
      <c r="D136" s="247"/>
      <c r="E136" s="248"/>
      <c r="F136" s="184"/>
      <c r="G136" s="185"/>
      <c r="H136" s="179"/>
      <c r="I136" s="251">
        <f>H136*G136</f>
        <v>0</v>
      </c>
      <c r="J136" s="252"/>
      <c r="K136" s="17"/>
    </row>
    <row r="137" spans="2:11" x14ac:dyDescent="0.35">
      <c r="B137" s="13"/>
      <c r="C137" s="6">
        <v>3</v>
      </c>
      <c r="D137" s="247"/>
      <c r="E137" s="248"/>
      <c r="F137" s="184"/>
      <c r="G137" s="185"/>
      <c r="H137" s="179"/>
      <c r="I137" s="251">
        <f>H137*G137</f>
        <v>0</v>
      </c>
      <c r="J137" s="252"/>
      <c r="K137" s="17"/>
    </row>
    <row r="138" spans="2:11" hidden="1" x14ac:dyDescent="0.35">
      <c r="B138" s="13"/>
      <c r="C138" s="6">
        <v>4</v>
      </c>
      <c r="D138" s="258"/>
      <c r="E138" s="259"/>
      <c r="F138" s="184"/>
      <c r="G138" s="185"/>
      <c r="H138" s="179"/>
      <c r="I138" s="251">
        <f>H138*G138</f>
        <v>0</v>
      </c>
      <c r="J138" s="252"/>
      <c r="K138" s="17"/>
    </row>
    <row r="139" spans="2:11" hidden="1" x14ac:dyDescent="0.35">
      <c r="B139" s="13"/>
      <c r="C139" s="6">
        <v>5</v>
      </c>
      <c r="D139" s="247"/>
      <c r="E139" s="248"/>
      <c r="F139" s="184"/>
      <c r="G139" s="185"/>
      <c r="H139" s="179"/>
      <c r="I139" s="253">
        <f t="shared" ref="I139:I144" si="30">H139*G139</f>
        <v>0</v>
      </c>
      <c r="J139" s="254"/>
      <c r="K139" s="17"/>
    </row>
    <row r="140" spans="2:11" hidden="1" x14ac:dyDescent="0.35">
      <c r="B140" s="13"/>
      <c r="C140" s="6">
        <v>6</v>
      </c>
      <c r="D140" s="247"/>
      <c r="E140" s="248"/>
      <c r="F140" s="216"/>
      <c r="G140" s="185"/>
      <c r="H140" s="179"/>
      <c r="I140" s="251">
        <f t="shared" si="30"/>
        <v>0</v>
      </c>
      <c r="J140" s="252"/>
      <c r="K140" s="17"/>
    </row>
    <row r="141" spans="2:11" hidden="1" x14ac:dyDescent="0.35">
      <c r="B141" s="13"/>
      <c r="C141" s="6">
        <v>7</v>
      </c>
      <c r="D141" s="258"/>
      <c r="E141" s="259"/>
      <c r="F141" s="216"/>
      <c r="G141" s="185"/>
      <c r="H141" s="179"/>
      <c r="I141" s="251">
        <f t="shared" si="30"/>
        <v>0</v>
      </c>
      <c r="J141" s="252"/>
      <c r="K141" s="17"/>
    </row>
    <row r="142" spans="2:11" hidden="1" x14ac:dyDescent="0.35">
      <c r="B142" s="13"/>
      <c r="C142" s="6">
        <v>8</v>
      </c>
      <c r="D142" s="247"/>
      <c r="E142" s="248"/>
      <c r="F142" s="216"/>
      <c r="G142" s="185"/>
      <c r="H142" s="179"/>
      <c r="I142" s="251">
        <f t="shared" si="30"/>
        <v>0</v>
      </c>
      <c r="J142" s="252"/>
      <c r="K142" s="17"/>
    </row>
    <row r="143" spans="2:11" hidden="1" x14ac:dyDescent="0.35">
      <c r="B143" s="13"/>
      <c r="C143" s="6">
        <v>9</v>
      </c>
      <c r="D143" s="247"/>
      <c r="E143" s="248"/>
      <c r="F143" s="216"/>
      <c r="G143" s="185"/>
      <c r="H143" s="179"/>
      <c r="I143" s="253">
        <f t="shared" si="30"/>
        <v>0</v>
      </c>
      <c r="J143" s="254"/>
      <c r="K143" s="17"/>
    </row>
    <row r="144" spans="2:11" hidden="1" x14ac:dyDescent="0.35">
      <c r="B144" s="13"/>
      <c r="C144" s="6">
        <v>10</v>
      </c>
      <c r="D144" s="258"/>
      <c r="E144" s="259"/>
      <c r="F144" s="216"/>
      <c r="G144" s="185"/>
      <c r="H144" s="179"/>
      <c r="I144" s="251">
        <f t="shared" si="30"/>
        <v>0</v>
      </c>
      <c r="J144" s="252"/>
      <c r="K144" s="17"/>
    </row>
    <row r="145" spans="2:11" x14ac:dyDescent="0.35">
      <c r="B145" s="13"/>
      <c r="C145" s="114"/>
      <c r="D145" s="114" t="s">
        <v>108</v>
      </c>
      <c r="E145" s="114"/>
      <c r="F145" s="114"/>
      <c r="G145" s="114"/>
      <c r="H145" s="114"/>
      <c r="I145" s="264">
        <f>SUM(I135:J144)</f>
        <v>0</v>
      </c>
      <c r="J145" s="264"/>
      <c r="K145" s="17"/>
    </row>
    <row r="146" spans="2:11" ht="12" customHeight="1" x14ac:dyDescent="0.35">
      <c r="B146" s="24"/>
      <c r="C146" s="69"/>
      <c r="D146" s="69"/>
      <c r="E146" s="69"/>
      <c r="F146" s="69"/>
      <c r="G146" s="69"/>
      <c r="H146" s="69"/>
      <c r="I146" s="69"/>
      <c r="J146" s="69"/>
      <c r="K146" s="26"/>
    </row>
    <row r="147" spans="2:11" ht="12" customHeight="1" x14ac:dyDescent="0.35">
      <c r="C147" s="1"/>
      <c r="D147" s="1"/>
      <c r="E147" s="1"/>
      <c r="F147" s="1"/>
      <c r="G147" s="1"/>
      <c r="H147" s="1"/>
      <c r="I147" s="1"/>
      <c r="J147" s="1"/>
      <c r="K147" s="1"/>
    </row>
    <row r="148" spans="2:11" ht="12" customHeight="1" x14ac:dyDescent="0.5">
      <c r="B148" s="9"/>
      <c r="C148" s="10"/>
      <c r="D148" s="11"/>
      <c r="E148" s="10"/>
      <c r="F148" s="10"/>
      <c r="G148" s="10"/>
      <c r="H148" s="10"/>
      <c r="I148" s="10"/>
      <c r="J148" s="10"/>
      <c r="K148" s="12"/>
    </row>
    <row r="149" spans="2:11" ht="15.5" x14ac:dyDescent="0.35">
      <c r="B149" s="13"/>
      <c r="C149" s="14"/>
      <c r="D149" s="15" t="s">
        <v>109</v>
      </c>
      <c r="E149" s="16"/>
      <c r="F149" s="16"/>
      <c r="G149" s="16"/>
      <c r="H149" s="16"/>
      <c r="I149" s="16"/>
      <c r="J149" s="16"/>
      <c r="K149" s="17"/>
    </row>
    <row r="150" spans="2:11" ht="12" customHeight="1" x14ac:dyDescent="0.35">
      <c r="B150" s="13"/>
      <c r="C150" s="18"/>
      <c r="D150" s="19"/>
      <c r="E150" s="18"/>
      <c r="F150" s="18"/>
      <c r="G150" s="18"/>
      <c r="H150" s="18"/>
      <c r="I150" s="18"/>
      <c r="J150" s="18"/>
      <c r="K150" s="17"/>
    </row>
    <row r="151" spans="2:11" x14ac:dyDescent="0.35">
      <c r="B151" s="13"/>
      <c r="C151" s="4"/>
      <c r="D151" s="257" t="s">
        <v>110</v>
      </c>
      <c r="E151" s="257"/>
      <c r="F151" s="241" t="s">
        <v>111</v>
      </c>
      <c r="G151" s="241" t="s">
        <v>102</v>
      </c>
      <c r="H151" s="241" t="s">
        <v>7</v>
      </c>
      <c r="I151" s="262" t="s">
        <v>9</v>
      </c>
      <c r="J151" s="263"/>
      <c r="K151" s="17"/>
    </row>
    <row r="152" spans="2:11" x14ac:dyDescent="0.35">
      <c r="B152" s="13"/>
      <c r="C152" s="6">
        <v>1</v>
      </c>
      <c r="D152" s="258"/>
      <c r="E152" s="259"/>
      <c r="F152" s="178"/>
      <c r="G152" s="187"/>
      <c r="H152" s="179"/>
      <c r="I152" s="253">
        <f>H152*G152</f>
        <v>0</v>
      </c>
      <c r="J152" s="254"/>
      <c r="K152" s="17"/>
    </row>
    <row r="153" spans="2:11" x14ac:dyDescent="0.35">
      <c r="B153" s="13"/>
      <c r="C153" s="6">
        <v>2</v>
      </c>
      <c r="D153" s="247"/>
      <c r="E153" s="248"/>
      <c r="F153" s="178"/>
      <c r="G153" s="187"/>
      <c r="H153" s="179"/>
      <c r="I153" s="251">
        <f>H153*G153</f>
        <v>0</v>
      </c>
      <c r="J153" s="252"/>
      <c r="K153" s="17"/>
    </row>
    <row r="154" spans="2:11" x14ac:dyDescent="0.35">
      <c r="B154" s="13"/>
      <c r="C154" s="6">
        <v>3</v>
      </c>
      <c r="D154" s="247"/>
      <c r="E154" s="248"/>
      <c r="F154" s="178"/>
      <c r="G154" s="187"/>
      <c r="H154" s="179"/>
      <c r="I154" s="251">
        <f>H154*G154</f>
        <v>0</v>
      </c>
      <c r="J154" s="252"/>
      <c r="K154" s="17"/>
    </row>
    <row r="155" spans="2:11" x14ac:dyDescent="0.35">
      <c r="B155" s="13"/>
      <c r="C155" s="6">
        <v>4</v>
      </c>
      <c r="D155" s="247"/>
      <c r="E155" s="248"/>
      <c r="F155" s="178"/>
      <c r="G155" s="187"/>
      <c r="H155" s="179"/>
      <c r="I155" s="253">
        <f t="shared" ref="I155:I161" si="31">H155*G155</f>
        <v>0</v>
      </c>
      <c r="J155" s="254"/>
      <c r="K155" s="17"/>
    </row>
    <row r="156" spans="2:11" hidden="1" x14ac:dyDescent="0.35">
      <c r="B156" s="13"/>
      <c r="C156" s="6">
        <v>5</v>
      </c>
      <c r="D156" s="247"/>
      <c r="E156" s="248"/>
      <c r="F156" s="178"/>
      <c r="G156" s="187"/>
      <c r="H156" s="179"/>
      <c r="I156" s="251">
        <f t="shared" si="31"/>
        <v>0</v>
      </c>
      <c r="J156" s="252"/>
      <c r="K156" s="17"/>
    </row>
    <row r="157" spans="2:11" hidden="1" x14ac:dyDescent="0.35">
      <c r="B157" s="13"/>
      <c r="C157" s="6">
        <v>6</v>
      </c>
      <c r="D157" s="255"/>
      <c r="E157" s="256"/>
      <c r="F157" s="188"/>
      <c r="G157" s="187"/>
      <c r="H157" s="179"/>
      <c r="I157" s="251">
        <f t="shared" si="31"/>
        <v>0</v>
      </c>
      <c r="J157" s="252"/>
      <c r="K157" s="17"/>
    </row>
    <row r="158" spans="2:11" hidden="1" x14ac:dyDescent="0.35">
      <c r="B158" s="13"/>
      <c r="C158" s="6">
        <v>7</v>
      </c>
      <c r="D158" s="255"/>
      <c r="E158" s="256"/>
      <c r="F158" s="188"/>
      <c r="G158" s="187"/>
      <c r="H158" s="179"/>
      <c r="I158" s="253">
        <f t="shared" si="31"/>
        <v>0</v>
      </c>
      <c r="J158" s="254"/>
      <c r="K158" s="17"/>
    </row>
    <row r="159" spans="2:11" hidden="1" x14ac:dyDescent="0.35">
      <c r="B159" s="13"/>
      <c r="C159" s="6">
        <v>8</v>
      </c>
      <c r="D159" s="255"/>
      <c r="E159" s="256"/>
      <c r="F159" s="188"/>
      <c r="G159" s="187"/>
      <c r="H159" s="179"/>
      <c r="I159" s="251">
        <f t="shared" si="31"/>
        <v>0</v>
      </c>
      <c r="J159" s="252"/>
      <c r="K159" s="17"/>
    </row>
    <row r="160" spans="2:11" hidden="1" x14ac:dyDescent="0.35">
      <c r="B160" s="13"/>
      <c r="C160" s="6">
        <v>9</v>
      </c>
      <c r="D160" s="255"/>
      <c r="E160" s="256"/>
      <c r="F160" s="188"/>
      <c r="G160" s="187"/>
      <c r="H160" s="179"/>
      <c r="I160" s="251">
        <f t="shared" si="31"/>
        <v>0</v>
      </c>
      <c r="J160" s="252"/>
      <c r="K160" s="17"/>
    </row>
    <row r="161" spans="2:11" hidden="1" x14ac:dyDescent="0.35">
      <c r="B161" s="13"/>
      <c r="C161" s="6">
        <v>10</v>
      </c>
      <c r="D161" s="255"/>
      <c r="E161" s="256"/>
      <c r="F161" s="188"/>
      <c r="G161" s="187"/>
      <c r="H161" s="179"/>
      <c r="I161" s="253">
        <f t="shared" si="31"/>
        <v>0</v>
      </c>
      <c r="J161" s="254"/>
      <c r="K161" s="17"/>
    </row>
    <row r="162" spans="2:11" x14ac:dyDescent="0.35">
      <c r="B162" s="13"/>
      <c r="C162" s="22"/>
      <c r="D162" s="23" t="s">
        <v>112</v>
      </c>
      <c r="E162" s="23"/>
      <c r="F162" s="23"/>
      <c r="G162" s="23"/>
      <c r="H162" s="23"/>
      <c r="I162" s="264">
        <f>SUM(I152:J161)</f>
        <v>0</v>
      </c>
      <c r="J162" s="264"/>
      <c r="K162" s="17"/>
    </row>
    <row r="163" spans="2:11" ht="12" customHeight="1" x14ac:dyDescent="0.35">
      <c r="B163" s="24"/>
      <c r="C163" s="69"/>
      <c r="D163" s="69"/>
      <c r="E163" s="69"/>
      <c r="F163" s="69"/>
      <c r="G163" s="69"/>
      <c r="H163" s="69"/>
      <c r="I163" s="69"/>
      <c r="J163" s="69"/>
      <c r="K163" s="26"/>
    </row>
    <row r="164" spans="2:11" ht="12" customHeight="1" x14ac:dyDescent="0.35">
      <c r="C164" s="1"/>
      <c r="D164" s="1"/>
      <c r="E164" s="1"/>
      <c r="F164" s="1"/>
      <c r="G164" s="1"/>
      <c r="H164" s="1"/>
      <c r="I164" s="1"/>
      <c r="J164" s="1"/>
      <c r="K164" s="1"/>
    </row>
    <row r="165" spans="2:11" ht="12" customHeight="1" x14ac:dyDescent="0.5">
      <c r="B165" s="9"/>
      <c r="C165" s="10"/>
      <c r="D165" s="11"/>
      <c r="E165" s="10"/>
      <c r="F165" s="10"/>
      <c r="G165" s="10"/>
      <c r="H165" s="10"/>
      <c r="I165" s="10"/>
      <c r="J165" s="10"/>
      <c r="K165" s="12"/>
    </row>
    <row r="166" spans="2:11" ht="15.5" x14ac:dyDescent="0.35">
      <c r="B166" s="13"/>
      <c r="C166" s="14"/>
      <c r="D166" s="15" t="s">
        <v>113</v>
      </c>
      <c r="E166" s="16"/>
      <c r="F166" s="16"/>
      <c r="G166" s="16"/>
      <c r="H166" s="16"/>
      <c r="I166" s="16"/>
      <c r="J166" s="16"/>
      <c r="K166" s="17"/>
    </row>
    <row r="167" spans="2:11" ht="12" customHeight="1" x14ac:dyDescent="0.35">
      <c r="B167" s="13"/>
      <c r="C167" s="18"/>
      <c r="D167" s="19"/>
      <c r="E167" s="18"/>
      <c r="F167" s="18"/>
      <c r="G167" s="18"/>
      <c r="H167" s="18"/>
      <c r="I167" s="18"/>
      <c r="J167" s="18"/>
      <c r="K167" s="17"/>
    </row>
    <row r="168" spans="2:11" x14ac:dyDescent="0.35">
      <c r="B168" s="13"/>
      <c r="C168" s="4"/>
      <c r="D168" s="257" t="s">
        <v>3</v>
      </c>
      <c r="E168" s="257"/>
      <c r="F168" s="189" t="s">
        <v>114</v>
      </c>
      <c r="G168" s="189" t="s">
        <v>102</v>
      </c>
      <c r="H168" s="189" t="s">
        <v>7</v>
      </c>
      <c r="I168" s="262" t="s">
        <v>9</v>
      </c>
      <c r="J168" s="263"/>
      <c r="K168" s="17"/>
    </row>
    <row r="169" spans="2:11" x14ac:dyDescent="0.35">
      <c r="B169" s="13"/>
      <c r="C169" s="6">
        <v>1</v>
      </c>
      <c r="D169" s="258"/>
      <c r="E169" s="259"/>
      <c r="F169" s="178"/>
      <c r="G169" s="185"/>
      <c r="H169" s="179"/>
      <c r="I169" s="265">
        <f>H169*G169</f>
        <v>0</v>
      </c>
      <c r="J169" s="266"/>
      <c r="K169" s="17"/>
    </row>
    <row r="170" spans="2:11" x14ac:dyDescent="0.35">
      <c r="B170" s="13"/>
      <c r="C170" s="6">
        <v>2</v>
      </c>
      <c r="D170" s="247"/>
      <c r="E170" s="248"/>
      <c r="F170" s="178"/>
      <c r="G170" s="185"/>
      <c r="H170" s="179"/>
      <c r="I170" s="267">
        <f>H170*G170</f>
        <v>0</v>
      </c>
      <c r="J170" s="268"/>
      <c r="K170" s="17"/>
    </row>
    <row r="171" spans="2:11" x14ac:dyDescent="0.35">
      <c r="B171" s="13"/>
      <c r="C171" s="6">
        <v>3</v>
      </c>
      <c r="D171" s="247"/>
      <c r="E171" s="248"/>
      <c r="F171" s="178"/>
      <c r="G171" s="185"/>
      <c r="H171" s="179"/>
      <c r="I171" s="267">
        <f>H171*G171</f>
        <v>0</v>
      </c>
      <c r="J171" s="268"/>
      <c r="K171" s="17"/>
    </row>
    <row r="172" spans="2:11" x14ac:dyDescent="0.35">
      <c r="B172" s="13"/>
      <c r="C172" s="6">
        <v>4</v>
      </c>
      <c r="D172" s="247"/>
      <c r="E172" s="248"/>
      <c r="F172" s="178"/>
      <c r="G172" s="185"/>
      <c r="H172" s="179"/>
      <c r="I172" s="265">
        <f>H172*G172</f>
        <v>0</v>
      </c>
      <c r="J172" s="266"/>
      <c r="K172" s="17"/>
    </row>
    <row r="173" spans="2:11" x14ac:dyDescent="0.35">
      <c r="B173" s="13"/>
      <c r="C173" s="6">
        <v>5</v>
      </c>
      <c r="D173" s="247"/>
      <c r="E173" s="248"/>
      <c r="F173" s="178"/>
      <c r="G173" s="185"/>
      <c r="H173" s="179"/>
      <c r="I173" s="267">
        <f t="shared" ref="I173:I178" si="32">H173*G173</f>
        <v>0</v>
      </c>
      <c r="J173" s="268"/>
      <c r="K173" s="17"/>
    </row>
    <row r="174" spans="2:11" hidden="1" x14ac:dyDescent="0.35">
      <c r="B174" s="13"/>
      <c r="C174" s="6">
        <v>6</v>
      </c>
      <c r="D174" s="249"/>
      <c r="E174" s="250"/>
      <c r="F174" s="188"/>
      <c r="G174" s="185"/>
      <c r="H174" s="179"/>
      <c r="I174" s="267">
        <f t="shared" si="32"/>
        <v>0</v>
      </c>
      <c r="J174" s="268"/>
      <c r="K174" s="17"/>
    </row>
    <row r="175" spans="2:11" hidden="1" x14ac:dyDescent="0.35">
      <c r="B175" s="13"/>
      <c r="C175" s="6">
        <v>7</v>
      </c>
      <c r="D175" s="249"/>
      <c r="E175" s="250"/>
      <c r="F175" s="188"/>
      <c r="G175" s="185"/>
      <c r="H175" s="179"/>
      <c r="I175" s="265">
        <f t="shared" si="32"/>
        <v>0</v>
      </c>
      <c r="J175" s="266"/>
      <c r="K175" s="17"/>
    </row>
    <row r="176" spans="2:11" hidden="1" x14ac:dyDescent="0.35">
      <c r="B176" s="13"/>
      <c r="C176" s="6">
        <v>8</v>
      </c>
      <c r="D176" s="249"/>
      <c r="E176" s="250"/>
      <c r="F176" s="188"/>
      <c r="G176" s="185"/>
      <c r="H176" s="179"/>
      <c r="I176" s="267">
        <f t="shared" si="32"/>
        <v>0</v>
      </c>
      <c r="J176" s="268"/>
      <c r="K176" s="17"/>
    </row>
    <row r="177" spans="2:11" hidden="1" x14ac:dyDescent="0.35">
      <c r="B177" s="13"/>
      <c r="C177" s="6">
        <v>9</v>
      </c>
      <c r="D177" s="249"/>
      <c r="E177" s="250"/>
      <c r="F177" s="188"/>
      <c r="G177" s="185"/>
      <c r="H177" s="179"/>
      <c r="I177" s="267">
        <f t="shared" si="32"/>
        <v>0</v>
      </c>
      <c r="J177" s="268"/>
      <c r="K177" s="17"/>
    </row>
    <row r="178" spans="2:11" hidden="1" x14ac:dyDescent="0.35">
      <c r="B178" s="13"/>
      <c r="C178" s="6">
        <v>10</v>
      </c>
      <c r="D178" s="249"/>
      <c r="E178" s="250"/>
      <c r="F178" s="188"/>
      <c r="G178" s="185"/>
      <c r="H178" s="179"/>
      <c r="I178" s="265">
        <f t="shared" si="32"/>
        <v>0</v>
      </c>
      <c r="J178" s="266"/>
      <c r="K178" s="17"/>
    </row>
    <row r="179" spans="2:11" x14ac:dyDescent="0.35">
      <c r="B179" s="13"/>
      <c r="C179" s="22"/>
      <c r="D179" s="23" t="s">
        <v>115</v>
      </c>
      <c r="E179" s="23"/>
      <c r="F179" s="23"/>
      <c r="G179" s="23"/>
      <c r="H179" s="23"/>
      <c r="I179" s="264">
        <f>SUM(I169:J178)</f>
        <v>0</v>
      </c>
      <c r="J179" s="264"/>
      <c r="K179" s="17"/>
    </row>
    <row r="180" spans="2:11" ht="12" customHeight="1" x14ac:dyDescent="0.35">
      <c r="B180" s="24"/>
      <c r="C180" s="69"/>
      <c r="D180" s="69"/>
      <c r="E180" s="69"/>
      <c r="F180" s="69"/>
      <c r="G180" s="69"/>
      <c r="H180" s="69"/>
      <c r="I180" s="69"/>
      <c r="J180" s="69"/>
      <c r="K180" s="26"/>
    </row>
    <row r="181" spans="2:11" ht="12" customHeight="1" x14ac:dyDescent="0.35">
      <c r="C181" s="1"/>
      <c r="D181" s="1"/>
      <c r="E181" s="1"/>
      <c r="F181" s="1"/>
      <c r="G181" s="1"/>
      <c r="H181" s="1"/>
      <c r="I181" s="1"/>
      <c r="J181" s="1"/>
      <c r="K181" s="1"/>
    </row>
    <row r="182" spans="2:11" ht="12" customHeight="1" x14ac:dyDescent="0.5">
      <c r="B182" s="9"/>
      <c r="C182" s="10"/>
      <c r="D182" s="11"/>
      <c r="E182" s="10"/>
      <c r="F182" s="10"/>
      <c r="G182" s="10"/>
      <c r="H182" s="10"/>
      <c r="I182" s="10"/>
      <c r="J182" s="10"/>
      <c r="K182" s="12"/>
    </row>
    <row r="183" spans="2:11" ht="15.5" x14ac:dyDescent="0.35">
      <c r="B183" s="13"/>
      <c r="C183" s="50"/>
      <c r="D183" s="51" t="s">
        <v>10</v>
      </c>
      <c r="E183" s="52"/>
      <c r="F183" s="52"/>
      <c r="G183" s="52"/>
      <c r="H183" s="52"/>
      <c r="I183" s="52"/>
      <c r="J183" s="56">
        <f>I94</f>
        <v>0</v>
      </c>
      <c r="K183" s="17"/>
    </row>
    <row r="184" spans="2:11" ht="6" customHeight="1" x14ac:dyDescent="0.35">
      <c r="B184" s="13"/>
      <c r="C184" s="20"/>
      <c r="D184" s="20"/>
      <c r="E184" s="20"/>
      <c r="F184" s="20"/>
      <c r="G184" s="20"/>
      <c r="H184" s="20"/>
      <c r="I184" s="20"/>
      <c r="J184" s="21"/>
      <c r="K184" s="17"/>
    </row>
    <row r="185" spans="2:11" ht="15.5" x14ac:dyDescent="0.35">
      <c r="B185" s="13"/>
      <c r="C185" s="50"/>
      <c r="D185" s="51" t="s">
        <v>104</v>
      </c>
      <c r="E185" s="52"/>
      <c r="F185" s="52"/>
      <c r="G185" s="52"/>
      <c r="H185" s="52"/>
      <c r="I185" s="52"/>
      <c r="J185" s="56">
        <f>I128</f>
        <v>0</v>
      </c>
      <c r="K185" s="17"/>
    </row>
    <row r="186" spans="2:11" ht="6" customHeight="1" x14ac:dyDescent="0.35">
      <c r="B186" s="13"/>
      <c r="C186" s="20"/>
      <c r="D186" s="20"/>
      <c r="E186" s="20"/>
      <c r="F186" s="20"/>
      <c r="G186" s="20"/>
      <c r="H186" s="20"/>
      <c r="I186" s="20"/>
      <c r="J186" s="21"/>
      <c r="K186" s="17"/>
    </row>
    <row r="187" spans="2:11" ht="15.5" x14ac:dyDescent="0.35">
      <c r="B187" s="97"/>
      <c r="C187" s="98"/>
      <c r="D187" s="51" t="s">
        <v>108</v>
      </c>
      <c r="E187" s="98"/>
      <c r="F187" s="98"/>
      <c r="G187" s="98"/>
      <c r="H187" s="98"/>
      <c r="I187" s="98"/>
      <c r="J187" s="56">
        <f>I145</f>
        <v>0</v>
      </c>
      <c r="K187" s="99"/>
    </row>
    <row r="188" spans="2:11" ht="6" customHeight="1" x14ac:dyDescent="0.35">
      <c r="B188" s="97"/>
      <c r="C188" s="101"/>
      <c r="D188" s="101"/>
      <c r="E188" s="101"/>
      <c r="F188" s="101"/>
      <c r="G188" s="101"/>
      <c r="H188" s="101"/>
      <c r="I188" s="101"/>
      <c r="J188" s="21"/>
      <c r="K188" s="99"/>
    </row>
    <row r="189" spans="2:11" ht="15.5" x14ac:dyDescent="0.35">
      <c r="B189" s="97"/>
      <c r="C189" s="98"/>
      <c r="D189" s="51" t="s">
        <v>112</v>
      </c>
      <c r="E189" s="98"/>
      <c r="F189" s="98"/>
      <c r="G189" s="98"/>
      <c r="H189" s="98"/>
      <c r="I189" s="98"/>
      <c r="J189" s="56">
        <f>I162</f>
        <v>0</v>
      </c>
      <c r="K189" s="99"/>
    </row>
    <row r="190" spans="2:11" ht="6" customHeight="1" x14ac:dyDescent="0.35">
      <c r="B190" s="13"/>
      <c r="C190" s="20"/>
      <c r="D190" s="94"/>
      <c r="E190" s="20"/>
      <c r="F190" s="20"/>
      <c r="G190" s="20"/>
      <c r="H190" s="20"/>
      <c r="I190" s="20"/>
      <c r="J190" s="95"/>
      <c r="K190" s="17"/>
    </row>
    <row r="191" spans="2:11" ht="15.5" x14ac:dyDescent="0.35">
      <c r="B191" s="97"/>
      <c r="C191" s="98"/>
      <c r="D191" s="51" t="s">
        <v>115</v>
      </c>
      <c r="E191" s="98"/>
      <c r="F191" s="98"/>
      <c r="G191" s="98"/>
      <c r="H191" s="98"/>
      <c r="I191" s="98"/>
      <c r="J191" s="56">
        <f>I179</f>
        <v>0</v>
      </c>
      <c r="K191" s="99"/>
    </row>
    <row r="192" spans="2:11" ht="6" customHeight="1" x14ac:dyDescent="0.35">
      <c r="B192" s="13"/>
      <c r="C192" s="20"/>
      <c r="D192" s="20"/>
      <c r="E192" s="20"/>
      <c r="F192" s="20"/>
      <c r="G192" s="20"/>
      <c r="H192" s="20"/>
      <c r="I192" s="20"/>
      <c r="J192" s="95"/>
      <c r="K192" s="17"/>
    </row>
    <row r="193" spans="2:11" ht="15.5" x14ac:dyDescent="0.35">
      <c r="B193" s="13"/>
      <c r="C193" s="53"/>
      <c r="D193" s="54" t="s">
        <v>116</v>
      </c>
      <c r="E193" s="55"/>
      <c r="F193" s="55"/>
      <c r="G193" s="55"/>
      <c r="H193" s="55"/>
      <c r="I193" s="55"/>
      <c r="J193" s="57">
        <f>J183+J185+J187+J189+J191</f>
        <v>0</v>
      </c>
      <c r="K193" s="17"/>
    </row>
    <row r="194" spans="2:11" ht="12" customHeight="1" x14ac:dyDescent="0.35">
      <c r="B194" s="24"/>
      <c r="C194" s="25"/>
      <c r="D194" s="25"/>
      <c r="E194" s="25"/>
      <c r="F194" s="25"/>
      <c r="G194" s="25"/>
      <c r="H194" s="25"/>
      <c r="I194" s="25"/>
      <c r="J194" s="25"/>
      <c r="K194" s="26"/>
    </row>
    <row r="195" spans="2:11" ht="12" customHeight="1" x14ac:dyDescent="0.35"/>
    <row r="196" spans="2:11" ht="12" customHeight="1" x14ac:dyDescent="0.35"/>
    <row r="197" spans="2:11" ht="12" customHeight="1" x14ac:dyDescent="0.5">
      <c r="B197" s="9"/>
      <c r="C197" s="10"/>
      <c r="D197" s="11"/>
      <c r="E197" s="10"/>
      <c r="F197" s="10"/>
      <c r="G197" s="10"/>
      <c r="H197" s="10"/>
      <c r="I197" s="10"/>
      <c r="J197" s="10"/>
      <c r="K197" s="86"/>
    </row>
    <row r="198" spans="2:11" ht="15.5" x14ac:dyDescent="0.35">
      <c r="B198" s="13"/>
      <c r="C198" s="50"/>
      <c r="D198" s="51" t="s">
        <v>117</v>
      </c>
      <c r="E198" s="52"/>
      <c r="F198" s="52"/>
      <c r="G198" s="52"/>
      <c r="H198" s="52"/>
      <c r="I198" s="52"/>
      <c r="J198" s="232">
        <f>J75+J193</f>
        <v>0</v>
      </c>
      <c r="K198" s="68"/>
    </row>
    <row r="199" spans="2:11" ht="6" customHeight="1" x14ac:dyDescent="0.35">
      <c r="B199" s="13"/>
      <c r="C199" s="20"/>
      <c r="D199" s="20"/>
      <c r="E199" s="20"/>
      <c r="F199" s="20"/>
      <c r="G199" s="20"/>
      <c r="H199" s="20"/>
      <c r="I199" s="20"/>
      <c r="J199" s="21"/>
      <c r="K199" s="68"/>
    </row>
    <row r="200" spans="2:11" ht="6" customHeight="1" x14ac:dyDescent="0.35">
      <c r="B200" s="13"/>
      <c r="C200" s="20"/>
      <c r="D200" s="20"/>
      <c r="E200" s="20"/>
      <c r="F200" s="20"/>
      <c r="G200" s="20"/>
      <c r="H200" s="20"/>
      <c r="I200" s="20"/>
      <c r="J200" s="21"/>
      <c r="K200" s="68"/>
    </row>
    <row r="201" spans="2:11" ht="15.5" x14ac:dyDescent="0.35">
      <c r="B201" s="13"/>
      <c r="C201" s="106"/>
      <c r="D201" s="107" t="s">
        <v>118</v>
      </c>
      <c r="E201" s="106"/>
      <c r="F201" s="106"/>
      <c r="G201" s="106"/>
      <c r="H201" s="106"/>
      <c r="I201" s="106"/>
      <c r="J201" s="240">
        <f>Costshares!K267</f>
        <v>0</v>
      </c>
      <c r="K201" s="68"/>
    </row>
    <row r="202" spans="2:11" ht="6" customHeight="1" x14ac:dyDescent="0.35">
      <c r="B202" s="13"/>
      <c r="C202" s="20"/>
      <c r="D202" s="20"/>
      <c r="E202" s="20"/>
      <c r="F202" s="20"/>
      <c r="G202" s="20"/>
      <c r="H202" s="20"/>
      <c r="I202" s="20"/>
      <c r="J202" s="21"/>
      <c r="K202" s="68"/>
    </row>
    <row r="203" spans="2:11" ht="12" customHeight="1" x14ac:dyDescent="0.35">
      <c r="B203" s="24"/>
      <c r="C203" s="25"/>
      <c r="D203" s="25"/>
      <c r="E203" s="25"/>
      <c r="F203" s="25"/>
      <c r="G203" s="25"/>
      <c r="H203" s="25"/>
      <c r="I203" s="25"/>
      <c r="J203" s="25"/>
      <c r="K203" s="26"/>
    </row>
    <row r="204" spans="2:11" ht="6" customHeight="1" x14ac:dyDescent="0.35"/>
    <row r="205" spans="2:11" ht="15.5" x14ac:dyDescent="0.35">
      <c r="C205" s="220" t="s">
        <v>119</v>
      </c>
      <c r="D205" s="100" t="s">
        <v>120</v>
      </c>
    </row>
    <row r="206" spans="2:11" x14ac:dyDescent="0.35">
      <c r="D206" s="1" t="s">
        <v>121</v>
      </c>
    </row>
  </sheetData>
  <dataConsolidate/>
  <mergeCells count="165">
    <mergeCell ref="D85:E85"/>
    <mergeCell ref="D86:E86"/>
    <mergeCell ref="D87:E87"/>
    <mergeCell ref="D88:E88"/>
    <mergeCell ref="D89:E89"/>
    <mergeCell ref="D90:E90"/>
    <mergeCell ref="I87:J87"/>
    <mergeCell ref="I88:J88"/>
    <mergeCell ref="I89:J89"/>
    <mergeCell ref="I90:J90"/>
    <mergeCell ref="D115:E115"/>
    <mergeCell ref="D116:E116"/>
    <mergeCell ref="D117:E117"/>
    <mergeCell ref="C5:D5"/>
    <mergeCell ref="E5:J5"/>
    <mergeCell ref="C7:D7"/>
    <mergeCell ref="E7:J7"/>
    <mergeCell ref="D83:E83"/>
    <mergeCell ref="D84:E84"/>
    <mergeCell ref="I84:J84"/>
    <mergeCell ref="I85:J85"/>
    <mergeCell ref="I86:J86"/>
    <mergeCell ref="E9:F9"/>
    <mergeCell ref="G9:H9"/>
    <mergeCell ref="I9:J9"/>
    <mergeCell ref="G8:H8"/>
    <mergeCell ref="I8:J8"/>
    <mergeCell ref="G10:H10"/>
    <mergeCell ref="I10:J10"/>
    <mergeCell ref="E11:F11"/>
    <mergeCell ref="G11:H11"/>
    <mergeCell ref="I11:J11"/>
    <mergeCell ref="E18:J18"/>
    <mergeCell ref="I83:J83"/>
    <mergeCell ref="D151:E151"/>
    <mergeCell ref="D152:E152"/>
    <mergeCell ref="D118:E118"/>
    <mergeCell ref="D119:E119"/>
    <mergeCell ref="D120:E120"/>
    <mergeCell ref="D121:E121"/>
    <mergeCell ref="D122:E122"/>
    <mergeCell ref="D123:E123"/>
    <mergeCell ref="D135:E135"/>
    <mergeCell ref="D136:E136"/>
    <mergeCell ref="D137:E137"/>
    <mergeCell ref="D138:E138"/>
    <mergeCell ref="D139:E139"/>
    <mergeCell ref="D140:E140"/>
    <mergeCell ref="D141:E141"/>
    <mergeCell ref="D142:E142"/>
    <mergeCell ref="D143:E143"/>
    <mergeCell ref="D144:E144"/>
    <mergeCell ref="D134:E134"/>
    <mergeCell ref="D124:E124"/>
    <mergeCell ref="D125:E125"/>
    <mergeCell ref="D126:E126"/>
    <mergeCell ref="D127:E127"/>
    <mergeCell ref="D177:E177"/>
    <mergeCell ref="D178:E178"/>
    <mergeCell ref="I177:J177"/>
    <mergeCell ref="I178:J178"/>
    <mergeCell ref="I105:J105"/>
    <mergeCell ref="I106:J106"/>
    <mergeCell ref="I107:J107"/>
    <mergeCell ref="I108:J108"/>
    <mergeCell ref="I109:J109"/>
    <mergeCell ref="I110:J110"/>
    <mergeCell ref="I111:J111"/>
    <mergeCell ref="I112:J112"/>
    <mergeCell ref="I173:J173"/>
    <mergeCell ref="I174:J174"/>
    <mergeCell ref="I175:J175"/>
    <mergeCell ref="I176:J176"/>
    <mergeCell ref="I143:J143"/>
    <mergeCell ref="I120:J120"/>
    <mergeCell ref="I121:J121"/>
    <mergeCell ref="I122:J122"/>
    <mergeCell ref="I123:J123"/>
    <mergeCell ref="I124:J124"/>
    <mergeCell ref="D113:E113"/>
    <mergeCell ref="D114:E114"/>
    <mergeCell ref="I91:J91"/>
    <mergeCell ref="I92:J92"/>
    <mergeCell ref="I93:J93"/>
    <mergeCell ref="I100:J100"/>
    <mergeCell ref="D91:E91"/>
    <mergeCell ref="D92:E92"/>
    <mergeCell ref="D93:E93"/>
    <mergeCell ref="D100:E100"/>
    <mergeCell ref="D101:E101"/>
    <mergeCell ref="I102:J102"/>
    <mergeCell ref="I103:J103"/>
    <mergeCell ref="I104:J104"/>
    <mergeCell ref="D109:E109"/>
    <mergeCell ref="D110:E110"/>
    <mergeCell ref="D111:E111"/>
    <mergeCell ref="D112:E112"/>
    <mergeCell ref="D103:E103"/>
    <mergeCell ref="D104:E104"/>
    <mergeCell ref="D105:E105"/>
    <mergeCell ref="D106:E106"/>
    <mergeCell ref="D107:E107"/>
    <mergeCell ref="D108:E108"/>
    <mergeCell ref="I179:J179"/>
    <mergeCell ref="I145:J145"/>
    <mergeCell ref="I128:J128"/>
    <mergeCell ref="I94:J94"/>
    <mergeCell ref="I168:J168"/>
    <mergeCell ref="I169:J169"/>
    <mergeCell ref="I144:J144"/>
    <mergeCell ref="I151:J151"/>
    <mergeCell ref="I142:J142"/>
    <mergeCell ref="I170:J170"/>
    <mergeCell ref="I171:J171"/>
    <mergeCell ref="I172:J172"/>
    <mergeCell ref="I159:J159"/>
    <mergeCell ref="I160:J160"/>
    <mergeCell ref="I161:J161"/>
    <mergeCell ref="I162:J162"/>
    <mergeCell ref="I152:J152"/>
    <mergeCell ref="I153:J153"/>
    <mergeCell ref="I154:J154"/>
    <mergeCell ref="I155:J155"/>
    <mergeCell ref="I156:J156"/>
    <mergeCell ref="I125:J125"/>
    <mergeCell ref="I126:J126"/>
    <mergeCell ref="I127:J127"/>
    <mergeCell ref="D153:E153"/>
    <mergeCell ref="D154:E154"/>
    <mergeCell ref="D155:E155"/>
    <mergeCell ref="D156:E156"/>
    <mergeCell ref="D157:E157"/>
    <mergeCell ref="D158:E158"/>
    <mergeCell ref="I140:J140"/>
    <mergeCell ref="I141:J141"/>
    <mergeCell ref="C2:J2"/>
    <mergeCell ref="I135:J135"/>
    <mergeCell ref="I136:J136"/>
    <mergeCell ref="I137:J137"/>
    <mergeCell ref="I138:J138"/>
    <mergeCell ref="I134:J134"/>
    <mergeCell ref="I139:J139"/>
    <mergeCell ref="D102:E102"/>
    <mergeCell ref="I113:J113"/>
    <mergeCell ref="I114:J114"/>
    <mergeCell ref="I115:J115"/>
    <mergeCell ref="I116:J116"/>
    <mergeCell ref="I117:J117"/>
    <mergeCell ref="I118:J118"/>
    <mergeCell ref="I119:J119"/>
    <mergeCell ref="I101:J101"/>
    <mergeCell ref="D171:E171"/>
    <mergeCell ref="D172:E172"/>
    <mergeCell ref="D173:E173"/>
    <mergeCell ref="D174:E174"/>
    <mergeCell ref="D175:E175"/>
    <mergeCell ref="D176:E176"/>
    <mergeCell ref="I157:J157"/>
    <mergeCell ref="I158:J158"/>
    <mergeCell ref="D159:E159"/>
    <mergeCell ref="D160:E160"/>
    <mergeCell ref="D161:E161"/>
    <mergeCell ref="D168:E168"/>
    <mergeCell ref="D169:E169"/>
    <mergeCell ref="D170:E170"/>
  </mergeCells>
  <conditionalFormatting sqref="F101:F127">
    <cfRule type="containsText" dxfId="2" priority="1" operator="containsText" text="Yes">
      <formula>NOT(ISERROR(SEARCH("Yes",F101)))</formula>
    </cfRule>
  </conditionalFormatting>
  <pageMargins left="0.7" right="0.7" top="0.75" bottom="0.75" header="0.3" footer="0.3"/>
  <pageSetup scale="75" fitToHeight="0" orientation="portrait" horizontalDpi="1200" verticalDpi="1200" r:id="rId1"/>
  <headerFooter>
    <oddFooter>&amp;L&amp;D&amp;C&amp;A&amp;R&amp;P</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Lists!$B$33:$B$35</xm:f>
          </x14:formula1>
          <xm:sqref>D55</xm:sqref>
        </x14:dataValidation>
        <x14:dataValidation type="list" allowBlank="1" showInputMessage="1" showErrorMessage="1" xr:uid="{00000000-0002-0000-0200-000002000000}">
          <x14:formula1>
            <xm:f>Lists!$B$19:$B$21</xm:f>
          </x14:formula1>
          <xm:sqref>D18</xm:sqref>
        </x14:dataValidation>
        <x14:dataValidation type="list" allowBlank="1" showInputMessage="1" showErrorMessage="1" xr:uid="{00000000-0002-0000-0200-000003000000}">
          <x14:formula1>
            <xm:f>Lists!$B$14:$B$15</xm:f>
          </x14:formula1>
          <xm:sqref>F84:F93 F135:F144 F101:F127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B1:Q270"/>
  <sheetViews>
    <sheetView showGridLines="0" showZeros="0" tabSelected="1" topLeftCell="B67" zoomScaleNormal="100" workbookViewId="0">
      <selection activeCell="E86" sqref="E86:F86"/>
    </sheetView>
  </sheetViews>
  <sheetFormatPr defaultRowHeight="14.5" x14ac:dyDescent="0.35"/>
  <cols>
    <col min="1" max="1" width="0" hidden="1" customWidth="1"/>
    <col min="2" max="2" width="3.7265625" customWidth="1"/>
    <col min="3" max="3" width="2.7265625" customWidth="1"/>
    <col min="4" max="4" width="7.26953125" customWidth="1"/>
    <col min="5" max="5" width="23.7265625" customWidth="1"/>
    <col min="6" max="6" width="22" customWidth="1"/>
    <col min="7" max="7" width="20.54296875" customWidth="1"/>
    <col min="8" max="8" width="12.26953125" customWidth="1"/>
    <col min="9" max="10" width="10.7265625" customWidth="1"/>
    <col min="11" max="11" width="12.54296875" customWidth="1"/>
    <col min="12" max="12" width="12.54296875" style="1" customWidth="1"/>
    <col min="13" max="13" width="2.7265625" customWidth="1"/>
  </cols>
  <sheetData>
    <row r="1" spans="3:17" x14ac:dyDescent="0.35">
      <c r="C1" s="31"/>
      <c r="D1" s="31"/>
    </row>
    <row r="2" spans="3:17" ht="34.5" customHeight="1" x14ac:dyDescent="0.35">
      <c r="C2" s="322" t="s">
        <v>122</v>
      </c>
      <c r="D2" s="322"/>
      <c r="E2" s="322"/>
      <c r="F2" s="322"/>
      <c r="G2" s="322"/>
      <c r="H2" s="322"/>
      <c r="I2" s="322"/>
      <c r="J2" s="322"/>
      <c r="K2" s="322"/>
      <c r="L2" s="322"/>
      <c r="M2" s="204"/>
      <c r="N2" s="153"/>
      <c r="O2" s="153"/>
      <c r="P2" s="153"/>
      <c r="Q2" s="153"/>
    </row>
    <row r="3" spans="3:17" ht="73.5" customHeight="1" x14ac:dyDescent="0.35">
      <c r="C3" s="202"/>
      <c r="D3" s="323" t="s">
        <v>123</v>
      </c>
      <c r="E3" s="324"/>
      <c r="F3" s="324"/>
      <c r="G3" s="324"/>
      <c r="H3" s="324"/>
      <c r="I3" s="324"/>
      <c r="J3" s="324"/>
      <c r="K3" s="324"/>
      <c r="L3" s="324"/>
      <c r="N3" s="153"/>
      <c r="O3" s="153"/>
      <c r="P3" s="153"/>
      <c r="Q3" s="153"/>
    </row>
    <row r="4" spans="3:17" ht="21" x14ac:dyDescent="0.5">
      <c r="C4" s="9"/>
      <c r="D4" s="10"/>
      <c r="E4" s="11" t="s">
        <v>92</v>
      </c>
      <c r="F4" s="10"/>
      <c r="G4" s="10"/>
      <c r="H4" s="10"/>
      <c r="I4" s="10"/>
      <c r="J4" s="10"/>
      <c r="K4" s="10"/>
      <c r="L4" s="117"/>
      <c r="M4" s="12"/>
    </row>
    <row r="5" spans="3:17" ht="12" customHeight="1" x14ac:dyDescent="0.5">
      <c r="C5" s="90"/>
      <c r="D5" s="90"/>
      <c r="E5" s="91"/>
      <c r="F5" s="90"/>
      <c r="G5" s="90"/>
      <c r="H5" s="90"/>
      <c r="I5" s="90"/>
      <c r="J5" s="90"/>
      <c r="K5" s="90"/>
      <c r="L5" s="118"/>
      <c r="M5" s="90"/>
    </row>
    <row r="6" spans="3:17" ht="12" customHeight="1" x14ac:dyDescent="0.5">
      <c r="C6" s="13"/>
      <c r="D6" s="20"/>
      <c r="E6" s="92"/>
      <c r="F6" s="20"/>
      <c r="G6" s="20"/>
      <c r="H6" s="20"/>
      <c r="I6" s="20"/>
      <c r="J6" s="20"/>
      <c r="K6" s="20"/>
      <c r="L6" s="18"/>
      <c r="M6" s="17"/>
    </row>
    <row r="7" spans="3:17" ht="15.5" x14ac:dyDescent="0.35">
      <c r="C7" s="13"/>
      <c r="D7" s="14"/>
      <c r="E7" s="15" t="s">
        <v>43</v>
      </c>
      <c r="F7" s="16"/>
      <c r="G7" s="16"/>
      <c r="H7" s="16"/>
      <c r="I7" s="16"/>
      <c r="J7" s="16"/>
      <c r="K7" s="16"/>
      <c r="L7" s="119"/>
      <c r="M7" s="17"/>
    </row>
    <row r="8" spans="3:17" ht="12" customHeight="1" x14ac:dyDescent="0.35">
      <c r="C8" s="13"/>
      <c r="D8" s="18"/>
      <c r="E8" s="19"/>
      <c r="F8" s="18"/>
      <c r="G8" s="18"/>
      <c r="H8" s="18"/>
      <c r="I8" s="18"/>
      <c r="J8" s="18"/>
      <c r="K8" s="18"/>
      <c r="L8" s="18"/>
      <c r="M8" s="17"/>
    </row>
    <row r="9" spans="3:17" x14ac:dyDescent="0.35">
      <c r="C9" s="13"/>
      <c r="D9" s="102"/>
      <c r="E9" s="244" t="s">
        <v>93</v>
      </c>
      <c r="F9" s="244" t="s">
        <v>94</v>
      </c>
      <c r="G9" s="244" t="s">
        <v>95</v>
      </c>
      <c r="H9" s="244" t="s">
        <v>98</v>
      </c>
      <c r="I9" s="244" t="s">
        <v>69</v>
      </c>
      <c r="J9" s="244" t="s">
        <v>124</v>
      </c>
      <c r="K9" s="244" t="s">
        <v>9</v>
      </c>
      <c r="L9" s="225" t="s">
        <v>125</v>
      </c>
      <c r="M9" s="17"/>
    </row>
    <row r="10" spans="3:17" ht="15" customHeight="1" x14ac:dyDescent="0.35">
      <c r="C10" s="13"/>
      <c r="D10" s="6">
        <v>1</v>
      </c>
      <c r="E10" s="190">
        <f>Primary!D20</f>
        <v>0</v>
      </c>
      <c r="F10" s="190">
        <f>Primary!E20</f>
        <v>0</v>
      </c>
      <c r="G10" s="190">
        <f>Primary!F20</f>
        <v>0</v>
      </c>
      <c r="H10" s="62">
        <f>Primary!G20</f>
        <v>0</v>
      </c>
      <c r="I10" s="217">
        <f>Primary!H20</f>
        <v>0</v>
      </c>
      <c r="J10" s="27">
        <f>Primary!I20</f>
        <v>0</v>
      </c>
      <c r="K10" s="130">
        <f>IF(E8="Hourly",H10*I10,IF(E8="Level of Effort",(H10*I10)*J10,0))</f>
        <v>0</v>
      </c>
      <c r="L10" s="211"/>
      <c r="M10" s="17"/>
    </row>
    <row r="11" spans="3:17" ht="15" customHeight="1" x14ac:dyDescent="0.35">
      <c r="C11" s="13"/>
      <c r="D11" s="7">
        <v>2</v>
      </c>
      <c r="E11" s="147">
        <f>Primary!D21</f>
        <v>0</v>
      </c>
      <c r="F11" s="147">
        <f>Primary!E21</f>
        <v>0</v>
      </c>
      <c r="G11" s="147">
        <f>Primary!F21</f>
        <v>0</v>
      </c>
      <c r="H11" s="39">
        <f>Primary!G21</f>
        <v>0</v>
      </c>
      <c r="I11" s="218">
        <f>Primary!H21</f>
        <v>0</v>
      </c>
      <c r="J11" s="28">
        <f>Primary!I21</f>
        <v>0</v>
      </c>
      <c r="K11" s="130">
        <f>IF(E8="Hourly",H11*I11,IF(E8="Level of Effort",(H11*I11)*J11,0))</f>
        <v>0</v>
      </c>
      <c r="L11" s="212"/>
      <c r="M11" s="17"/>
    </row>
    <row r="12" spans="3:17" ht="15" customHeight="1" x14ac:dyDescent="0.35">
      <c r="C12" s="13"/>
      <c r="D12" s="7">
        <v>3</v>
      </c>
      <c r="E12" s="147">
        <f>Primary!D22</f>
        <v>0</v>
      </c>
      <c r="F12" s="147">
        <f>Primary!E22</f>
        <v>0</v>
      </c>
      <c r="G12" s="147">
        <f>Primary!F22</f>
        <v>0</v>
      </c>
      <c r="H12" s="39">
        <f>Primary!G22</f>
        <v>0</v>
      </c>
      <c r="I12" s="218">
        <f>Primary!H22</f>
        <v>0</v>
      </c>
      <c r="J12" s="28">
        <f>Primary!I22</f>
        <v>0</v>
      </c>
      <c r="K12" s="130">
        <f>IF(E8="Hourly",H12*I12,IF(E8="Level of Effort",(H12*I12)*J12,0))</f>
        <v>0</v>
      </c>
      <c r="L12" s="212"/>
      <c r="M12" s="17"/>
    </row>
    <row r="13" spans="3:17" ht="15" customHeight="1" x14ac:dyDescent="0.35">
      <c r="C13" s="13"/>
      <c r="D13" s="7">
        <v>4</v>
      </c>
      <c r="E13" s="190">
        <f>Primary!D23</f>
        <v>0</v>
      </c>
      <c r="F13" s="190">
        <f>Primary!E23</f>
        <v>0</v>
      </c>
      <c r="G13" s="190">
        <f>Primary!F23</f>
        <v>0</v>
      </c>
      <c r="H13" s="62">
        <f>Primary!G23</f>
        <v>0</v>
      </c>
      <c r="I13" s="217">
        <f>Primary!H23</f>
        <v>0</v>
      </c>
      <c r="J13" s="27">
        <f>Primary!I23</f>
        <v>0</v>
      </c>
      <c r="K13" s="130">
        <f>IF(E8="Hourly",H13*I13,IF(E8="Level of Effort",(H13*I13)*J13,0))</f>
        <v>0</v>
      </c>
      <c r="L13" s="212"/>
      <c r="M13" s="17"/>
    </row>
    <row r="14" spans="3:17" ht="15" customHeight="1" x14ac:dyDescent="0.35">
      <c r="C14" s="13"/>
      <c r="D14" s="7">
        <v>5</v>
      </c>
      <c r="E14" s="147">
        <f>Primary!D24</f>
        <v>0</v>
      </c>
      <c r="F14" s="147">
        <f>Primary!E24</f>
        <v>0</v>
      </c>
      <c r="G14" s="147">
        <f>Primary!F24</f>
        <v>0</v>
      </c>
      <c r="H14" s="39">
        <f>Primary!G24</f>
        <v>0</v>
      </c>
      <c r="I14" s="218">
        <f>Primary!H24</f>
        <v>0</v>
      </c>
      <c r="J14" s="28">
        <f>Primary!I24</f>
        <v>0</v>
      </c>
      <c r="K14" s="130">
        <f>IF(E8="Hourly",H14*I14,IF(E8="Level of Effort",(H14*I14)*J14,0))</f>
        <v>0</v>
      </c>
      <c r="L14" s="212"/>
      <c r="M14" s="17"/>
    </row>
    <row r="15" spans="3:17" ht="15" customHeight="1" x14ac:dyDescent="0.35">
      <c r="C15" s="13"/>
      <c r="D15" s="7">
        <v>6</v>
      </c>
      <c r="E15" s="147">
        <f>Primary!D25</f>
        <v>0</v>
      </c>
      <c r="F15" s="147">
        <f>Primary!E25</f>
        <v>0</v>
      </c>
      <c r="G15" s="147">
        <f>Primary!F25</f>
        <v>0</v>
      </c>
      <c r="H15" s="39">
        <f>Primary!G25</f>
        <v>0</v>
      </c>
      <c r="I15" s="218">
        <f>Primary!H25</f>
        <v>0</v>
      </c>
      <c r="J15" s="28">
        <f>Primary!I25</f>
        <v>0</v>
      </c>
      <c r="K15" s="130">
        <f>IF(E8="Hourly",H15*I15,IF(E8="Level of Effort",(H15*I15)*J15,0))</f>
        <v>0</v>
      </c>
      <c r="L15" s="212"/>
      <c r="M15" s="17"/>
    </row>
    <row r="16" spans="3:17" ht="15" customHeight="1" x14ac:dyDescent="0.35">
      <c r="C16" s="13"/>
      <c r="D16" s="7">
        <v>7</v>
      </c>
      <c r="E16" s="190">
        <f>Primary!D26</f>
        <v>0</v>
      </c>
      <c r="F16" s="190">
        <f>Primary!E26</f>
        <v>0</v>
      </c>
      <c r="G16" s="190">
        <f>Primary!F26</f>
        <v>0</v>
      </c>
      <c r="H16" s="62">
        <f>Primary!G26</f>
        <v>0</v>
      </c>
      <c r="I16" s="217">
        <f>Primary!H26</f>
        <v>0</v>
      </c>
      <c r="J16" s="27">
        <f>Primary!I26</f>
        <v>0</v>
      </c>
      <c r="K16" s="130">
        <f>IF(E8="Hourly",H16*I16,IF(E8="Level of Effort",(H16*I16)*J16,0))</f>
        <v>0</v>
      </c>
      <c r="L16" s="212"/>
      <c r="M16" s="17"/>
    </row>
    <row r="17" spans="3:13" ht="15" customHeight="1" x14ac:dyDescent="0.35">
      <c r="C17" s="13"/>
      <c r="D17" s="7">
        <v>8</v>
      </c>
      <c r="E17" s="147">
        <f>Primary!D27</f>
        <v>0</v>
      </c>
      <c r="F17" s="147">
        <f>Primary!E27</f>
        <v>0</v>
      </c>
      <c r="G17" s="147">
        <f>Primary!F27</f>
        <v>0</v>
      </c>
      <c r="H17" s="39">
        <f>Primary!G27</f>
        <v>0</v>
      </c>
      <c r="I17" s="218">
        <f>Primary!H27</f>
        <v>0</v>
      </c>
      <c r="J17" s="28">
        <f>Primary!I27</f>
        <v>0</v>
      </c>
      <c r="K17" s="130">
        <f>IF(E8="Hourly",H17*I17,IF(E8="Level of Effort",(H17*I17)*J17,0))</f>
        <v>0</v>
      </c>
      <c r="L17" s="212"/>
      <c r="M17" s="17"/>
    </row>
    <row r="18" spans="3:13" ht="15" customHeight="1" x14ac:dyDescent="0.35">
      <c r="C18" s="13"/>
      <c r="D18" s="7">
        <v>9</v>
      </c>
      <c r="E18" s="147">
        <f>Primary!D28</f>
        <v>0</v>
      </c>
      <c r="F18" s="147">
        <f>Primary!E28</f>
        <v>0</v>
      </c>
      <c r="G18" s="147">
        <f>Primary!F28</f>
        <v>0</v>
      </c>
      <c r="H18" s="39">
        <f>Primary!G28</f>
        <v>0</v>
      </c>
      <c r="I18" s="218">
        <f>Primary!H28</f>
        <v>0</v>
      </c>
      <c r="J18" s="28">
        <f>Primary!I28</f>
        <v>0</v>
      </c>
      <c r="K18" s="130">
        <f>IF(E8="Hourly",H18*I18,IF(E8="Level of Effort",(H18*I18)*J18,0))</f>
        <v>0</v>
      </c>
      <c r="L18" s="212"/>
      <c r="M18" s="17"/>
    </row>
    <row r="19" spans="3:13" ht="15" customHeight="1" x14ac:dyDescent="0.35">
      <c r="C19" s="13"/>
      <c r="D19" s="7">
        <v>10</v>
      </c>
      <c r="E19" s="190">
        <f>Primary!D29</f>
        <v>0</v>
      </c>
      <c r="F19" s="190">
        <f>Primary!E29</f>
        <v>0</v>
      </c>
      <c r="G19" s="190">
        <f>Primary!F29</f>
        <v>0</v>
      </c>
      <c r="H19" s="62">
        <f>Primary!G29</f>
        <v>0</v>
      </c>
      <c r="I19" s="217">
        <f>Primary!H29</f>
        <v>0</v>
      </c>
      <c r="J19" s="27">
        <f>Primary!I29</f>
        <v>0</v>
      </c>
      <c r="K19" s="130">
        <f>IF(E8="Hourly",H19*I19,IF(E8="Level of Effort",(H19*I19)*J19,0))</f>
        <v>0</v>
      </c>
      <c r="L19" s="212"/>
      <c r="M19" s="17"/>
    </row>
    <row r="20" spans="3:13" collapsed="1" x14ac:dyDescent="0.35">
      <c r="C20" s="13"/>
      <c r="D20" s="22"/>
      <c r="E20" s="23" t="s">
        <v>96</v>
      </c>
      <c r="F20" s="22"/>
      <c r="G20" s="22"/>
      <c r="H20" s="22"/>
      <c r="I20" s="22"/>
      <c r="J20" s="22"/>
      <c r="K20" s="49">
        <f>SUM(K10:K19)</f>
        <v>0</v>
      </c>
      <c r="L20" s="131">
        <f>SUM(L10:L19)</f>
        <v>0</v>
      </c>
      <c r="M20" s="17"/>
    </row>
    <row r="21" spans="3:13" ht="12" customHeight="1" x14ac:dyDescent="0.35">
      <c r="C21" s="24"/>
      <c r="D21" s="69"/>
      <c r="E21" s="103"/>
      <c r="F21" s="69"/>
      <c r="G21" s="69"/>
      <c r="H21" s="69"/>
      <c r="I21" s="69"/>
      <c r="J21" s="69"/>
      <c r="K21" s="69"/>
      <c r="L21" s="69"/>
      <c r="M21" s="26"/>
    </row>
    <row r="22" spans="3:13" ht="12" customHeight="1" x14ac:dyDescent="0.35"/>
    <row r="23" spans="3:13" ht="12" customHeight="1" x14ac:dyDescent="0.5">
      <c r="C23" s="9"/>
      <c r="D23" s="10"/>
      <c r="E23" s="11"/>
      <c r="F23" s="10"/>
      <c r="G23" s="10"/>
      <c r="H23" s="10"/>
      <c r="I23" s="10"/>
      <c r="J23" s="10"/>
      <c r="K23" s="10"/>
      <c r="L23" s="117"/>
      <c r="M23" s="12"/>
    </row>
    <row r="24" spans="3:13" ht="15.5" x14ac:dyDescent="0.35">
      <c r="C24" s="13"/>
      <c r="D24" s="14"/>
      <c r="E24" s="15" t="s">
        <v>63</v>
      </c>
      <c r="F24" s="16"/>
      <c r="G24" s="16"/>
      <c r="H24" s="16"/>
      <c r="I24" s="16"/>
      <c r="J24" s="16"/>
      <c r="K24" s="16"/>
      <c r="L24" s="119"/>
      <c r="M24" s="17"/>
    </row>
    <row r="25" spans="3:13" x14ac:dyDescent="0.35">
      <c r="C25" s="13"/>
      <c r="D25" s="18"/>
      <c r="E25" s="19"/>
      <c r="F25" s="18"/>
      <c r="G25" s="18"/>
      <c r="H25" s="18"/>
      <c r="I25" s="18"/>
      <c r="J25" s="18"/>
      <c r="K25" s="18"/>
      <c r="L25" s="18"/>
      <c r="M25" s="17"/>
    </row>
    <row r="26" spans="3:13" x14ac:dyDescent="0.35">
      <c r="C26" s="13"/>
      <c r="D26" s="4"/>
      <c r="E26" s="241" t="s">
        <v>93</v>
      </c>
      <c r="F26" s="241" t="s">
        <v>94</v>
      </c>
      <c r="G26" s="241" t="s">
        <v>97</v>
      </c>
      <c r="H26" s="241" t="s">
        <v>98</v>
      </c>
      <c r="I26" s="241" t="s">
        <v>66</v>
      </c>
      <c r="J26" s="241">
        <f>Primary!I56</f>
        <v>0</v>
      </c>
      <c r="K26" s="242" t="s">
        <v>9</v>
      </c>
      <c r="L26" s="225" t="s">
        <v>125</v>
      </c>
      <c r="M26" s="17"/>
    </row>
    <row r="27" spans="3:13" x14ac:dyDescent="0.35">
      <c r="C27" s="13"/>
      <c r="D27" s="6">
        <v>1</v>
      </c>
      <c r="E27" s="190">
        <f>Primary!D57</f>
        <v>0</v>
      </c>
      <c r="F27" s="190">
        <f>Primary!E57</f>
        <v>0</v>
      </c>
      <c r="G27" s="190">
        <f>Primary!F57</f>
        <v>0</v>
      </c>
      <c r="H27" s="29">
        <f>Primary!G57</f>
        <v>0</v>
      </c>
      <c r="I27" s="127">
        <f>Primary!H57</f>
        <v>0</v>
      </c>
      <c r="J27" s="104">
        <f>Primary!I57</f>
        <v>0</v>
      </c>
      <c r="K27" s="63">
        <f>IF(E25="Daily Rate",H27*I27,IF(E25="Fixed Fee",H27,0))</f>
        <v>0</v>
      </c>
      <c r="L27" s="211"/>
      <c r="M27" s="17"/>
    </row>
    <row r="28" spans="3:13" x14ac:dyDescent="0.35">
      <c r="C28" s="13"/>
      <c r="D28" s="7">
        <v>2</v>
      </c>
      <c r="E28" s="147">
        <f>Primary!D58</f>
        <v>0</v>
      </c>
      <c r="F28" s="147">
        <f>Primary!E58</f>
        <v>0</v>
      </c>
      <c r="G28" s="147">
        <f>Primary!F58</f>
        <v>0</v>
      </c>
      <c r="H28" s="128">
        <f>Primary!G58</f>
        <v>0</v>
      </c>
      <c r="I28" s="129">
        <f>Primary!H58</f>
        <v>0</v>
      </c>
      <c r="J28" s="105">
        <f>Primary!I58</f>
        <v>0</v>
      </c>
      <c r="K28" s="63">
        <f>IF(E25="Daily Rate",H28*I28,IF(E25="Fixed Fee",H28,0))</f>
        <v>0</v>
      </c>
      <c r="L28" s="212"/>
      <c r="M28" s="17"/>
    </row>
    <row r="29" spans="3:13" x14ac:dyDescent="0.35">
      <c r="C29" s="13"/>
      <c r="D29" s="7">
        <v>3</v>
      </c>
      <c r="E29" s="147">
        <f>Primary!D59</f>
        <v>0</v>
      </c>
      <c r="F29" s="147">
        <f>Primary!E59</f>
        <v>0</v>
      </c>
      <c r="G29" s="147">
        <f>Primary!F59</f>
        <v>0</v>
      </c>
      <c r="H29" s="128">
        <f>Primary!G59</f>
        <v>0</v>
      </c>
      <c r="I29" s="129">
        <f>Primary!H59</f>
        <v>0</v>
      </c>
      <c r="J29" s="105">
        <f>Primary!I59</f>
        <v>0</v>
      </c>
      <c r="K29" s="63">
        <f>IF(E25="Daily Rate",H29*I29,IF(E25="Fixed Fee",H29,0))</f>
        <v>0</v>
      </c>
      <c r="L29" s="212"/>
      <c r="M29" s="17"/>
    </row>
    <row r="30" spans="3:13" x14ac:dyDescent="0.35">
      <c r="C30" s="13"/>
      <c r="D30" s="6">
        <v>4</v>
      </c>
      <c r="E30" s="190">
        <f>Primary!D60</f>
        <v>0</v>
      </c>
      <c r="F30" s="190">
        <f>Primary!E60</f>
        <v>0</v>
      </c>
      <c r="G30" s="190">
        <f>Primary!F60</f>
        <v>0</v>
      </c>
      <c r="H30" s="29">
        <f>Primary!G60</f>
        <v>0</v>
      </c>
      <c r="I30" s="127">
        <f>Primary!H60</f>
        <v>0</v>
      </c>
      <c r="J30" s="104">
        <f>Primary!I60</f>
        <v>0</v>
      </c>
      <c r="K30" s="63">
        <f>IF(E25="Daily Rate",H30*I30,IF(E25="Fixed Fee",H30,0))</f>
        <v>0</v>
      </c>
      <c r="L30" s="212"/>
      <c r="M30" s="17"/>
    </row>
    <row r="31" spans="3:13" x14ac:dyDescent="0.35">
      <c r="C31" s="13"/>
      <c r="D31" s="7">
        <v>5</v>
      </c>
      <c r="E31" s="147">
        <f>Primary!D61</f>
        <v>0</v>
      </c>
      <c r="F31" s="147">
        <f>Primary!E61</f>
        <v>0</v>
      </c>
      <c r="G31" s="147">
        <f>Primary!F61</f>
        <v>0</v>
      </c>
      <c r="H31" s="128">
        <f>Primary!G61</f>
        <v>0</v>
      </c>
      <c r="I31" s="129">
        <f>Primary!H61</f>
        <v>0</v>
      </c>
      <c r="J31" s="105">
        <f>Primary!I61</f>
        <v>0</v>
      </c>
      <c r="K31" s="63">
        <f>IF(E25="Daily Rate",H31*I31,IF(E25="Fixed Fee",H31,0))</f>
        <v>0</v>
      </c>
      <c r="L31" s="212"/>
      <c r="M31" s="17"/>
    </row>
    <row r="32" spans="3:13" x14ac:dyDescent="0.35">
      <c r="C32" s="13"/>
      <c r="D32" s="7">
        <v>6</v>
      </c>
      <c r="E32" s="147">
        <f>Primary!D62</f>
        <v>0</v>
      </c>
      <c r="F32" s="147">
        <f>Primary!E62</f>
        <v>0</v>
      </c>
      <c r="G32" s="147">
        <f>Primary!F62</f>
        <v>0</v>
      </c>
      <c r="H32" s="128">
        <f>Primary!G62</f>
        <v>0</v>
      </c>
      <c r="I32" s="129">
        <f>Primary!H62</f>
        <v>0</v>
      </c>
      <c r="J32" s="105">
        <f>Primary!I62</f>
        <v>0</v>
      </c>
      <c r="K32" s="63">
        <f>IF(E25="Daily Rate",H32*I32,IF(E25="Fixed Fee",H32,0))</f>
        <v>0</v>
      </c>
      <c r="L32" s="212"/>
      <c r="M32" s="17"/>
    </row>
    <row r="33" spans="3:13" x14ac:dyDescent="0.35">
      <c r="C33" s="13"/>
      <c r="D33" s="6">
        <v>7</v>
      </c>
      <c r="E33" s="190">
        <f>Primary!D63</f>
        <v>0</v>
      </c>
      <c r="F33" s="190">
        <f>Primary!E63</f>
        <v>0</v>
      </c>
      <c r="G33" s="190">
        <f>Primary!F63</f>
        <v>0</v>
      </c>
      <c r="H33" s="29">
        <f>Primary!G63</f>
        <v>0</v>
      </c>
      <c r="I33" s="127">
        <f>Primary!H63</f>
        <v>0</v>
      </c>
      <c r="J33" s="104">
        <f>Primary!I63</f>
        <v>0</v>
      </c>
      <c r="K33" s="63">
        <f>IF(E25="Daily Rate",H33*I33,IF(E25="Fixed Fee",H33,0))</f>
        <v>0</v>
      </c>
      <c r="L33" s="212"/>
      <c r="M33" s="17"/>
    </row>
    <row r="34" spans="3:13" x14ac:dyDescent="0.35">
      <c r="C34" s="13"/>
      <c r="D34" s="108"/>
      <c r="E34" s="126" t="s">
        <v>99</v>
      </c>
      <c r="F34" s="126"/>
      <c r="G34" s="126"/>
      <c r="H34" s="23"/>
      <c r="I34" s="23"/>
      <c r="J34" s="23"/>
      <c r="K34" s="49">
        <f>SUM(K27:K33)</f>
        <v>0</v>
      </c>
      <c r="L34" s="125">
        <f>SUM(L27:L33)</f>
        <v>0</v>
      </c>
      <c r="M34" s="17"/>
    </row>
    <row r="35" spans="3:13" ht="12" customHeight="1" x14ac:dyDescent="0.35">
      <c r="C35" s="24"/>
      <c r="D35" s="25"/>
      <c r="E35" s="25"/>
      <c r="F35" s="25"/>
      <c r="G35" s="25"/>
      <c r="H35" s="25"/>
      <c r="I35" s="25"/>
      <c r="J35" s="25"/>
      <c r="K35" s="25"/>
      <c r="L35" s="120"/>
      <c r="M35" s="26"/>
    </row>
    <row r="36" spans="3:13" ht="12" customHeight="1" x14ac:dyDescent="0.35">
      <c r="L36" s="121"/>
    </row>
    <row r="37" spans="3:13" ht="21" x14ac:dyDescent="0.5">
      <c r="C37" s="33"/>
      <c r="D37" s="34"/>
      <c r="E37" s="35" t="s">
        <v>126</v>
      </c>
      <c r="F37" s="34"/>
      <c r="G37" s="34"/>
      <c r="H37" s="34"/>
      <c r="I37" s="34"/>
      <c r="J37" s="34"/>
      <c r="K37" s="34"/>
      <c r="L37" s="122"/>
      <c r="M37" s="36"/>
    </row>
    <row r="38" spans="3:13" ht="12" customHeight="1" x14ac:dyDescent="0.35"/>
    <row r="39" spans="3:13" ht="12" customHeight="1" x14ac:dyDescent="0.5">
      <c r="C39" s="9"/>
      <c r="D39" s="10"/>
      <c r="E39" s="11"/>
      <c r="F39" s="10"/>
      <c r="G39" s="10"/>
      <c r="H39" s="10"/>
      <c r="I39" s="10"/>
      <c r="J39" s="10"/>
      <c r="K39" s="10"/>
      <c r="L39" s="117"/>
      <c r="M39" s="12"/>
    </row>
    <row r="40" spans="3:13" ht="15.5" x14ac:dyDescent="0.35">
      <c r="C40" s="13"/>
      <c r="D40" s="14"/>
      <c r="E40" s="15" t="s">
        <v>2</v>
      </c>
      <c r="F40" s="16"/>
      <c r="G40" s="16"/>
      <c r="H40" s="16"/>
      <c r="I40" s="16"/>
      <c r="J40" s="16"/>
      <c r="K40" s="16"/>
      <c r="L40" s="119"/>
      <c r="M40" s="110"/>
    </row>
    <row r="41" spans="3:13" ht="12" customHeight="1" x14ac:dyDescent="0.35">
      <c r="C41" s="13"/>
      <c r="D41" s="18"/>
      <c r="E41" s="19"/>
      <c r="F41" s="18"/>
      <c r="G41" s="18"/>
      <c r="H41" s="18"/>
      <c r="I41" s="18"/>
      <c r="J41" s="18"/>
      <c r="K41" s="18"/>
      <c r="L41" s="18"/>
      <c r="M41" s="17"/>
    </row>
    <row r="42" spans="3:13" x14ac:dyDescent="0.35">
      <c r="C42" s="13"/>
      <c r="D42" s="4"/>
      <c r="E42" s="318" t="s">
        <v>3</v>
      </c>
      <c r="F42" s="318"/>
      <c r="G42" s="241" t="s">
        <v>4</v>
      </c>
      <c r="H42" s="241" t="s">
        <v>102</v>
      </c>
      <c r="I42" s="241" t="s">
        <v>7</v>
      </c>
      <c r="J42" s="318" t="s">
        <v>9</v>
      </c>
      <c r="K42" s="319"/>
      <c r="L42" s="225" t="s">
        <v>125</v>
      </c>
      <c r="M42" s="17"/>
    </row>
    <row r="43" spans="3:13" x14ac:dyDescent="0.35">
      <c r="C43" s="13"/>
      <c r="D43" s="6">
        <v>1</v>
      </c>
      <c r="E43" s="307">
        <f>Primary!D84</f>
        <v>0</v>
      </c>
      <c r="F43" s="308"/>
      <c r="G43" s="38">
        <f>Primary!F84</f>
        <v>0</v>
      </c>
      <c r="H43" s="30">
        <f>Primary!G84</f>
        <v>0</v>
      </c>
      <c r="I43" s="71">
        <f>Primary!H84</f>
        <v>0</v>
      </c>
      <c r="J43" s="316">
        <f t="shared" ref="J43:J52" si="0">I43*H43</f>
        <v>0</v>
      </c>
      <c r="K43" s="317"/>
      <c r="L43" s="208"/>
      <c r="M43" s="17"/>
    </row>
    <row r="44" spans="3:13" x14ac:dyDescent="0.35">
      <c r="C44" s="13"/>
      <c r="D44" s="6">
        <v>2</v>
      </c>
      <c r="E44" s="294">
        <f>Primary!D85</f>
        <v>0</v>
      </c>
      <c r="F44" s="296"/>
      <c r="G44" s="38">
        <f>Primary!F85</f>
        <v>0</v>
      </c>
      <c r="H44" s="30">
        <f>Primary!G85</f>
        <v>0</v>
      </c>
      <c r="I44" s="71">
        <f>Primary!H85</f>
        <v>0</v>
      </c>
      <c r="J44" s="314">
        <f t="shared" si="0"/>
        <v>0</v>
      </c>
      <c r="K44" s="315"/>
      <c r="L44" s="209"/>
      <c r="M44" s="17"/>
    </row>
    <row r="45" spans="3:13" x14ac:dyDescent="0.35">
      <c r="C45" s="13"/>
      <c r="D45" s="6">
        <v>3</v>
      </c>
      <c r="E45" s="294">
        <f>Primary!D86</f>
        <v>0</v>
      </c>
      <c r="F45" s="296"/>
      <c r="G45" s="38">
        <f>Primary!F86</f>
        <v>0</v>
      </c>
      <c r="H45" s="30">
        <f>Primary!G86</f>
        <v>0</v>
      </c>
      <c r="I45" s="71">
        <f>Primary!H86</f>
        <v>0</v>
      </c>
      <c r="J45" s="314">
        <f t="shared" si="0"/>
        <v>0</v>
      </c>
      <c r="K45" s="315"/>
      <c r="L45" s="209"/>
      <c r="M45" s="17"/>
    </row>
    <row r="46" spans="3:13" x14ac:dyDescent="0.35">
      <c r="C46" s="13"/>
      <c r="D46" s="6">
        <v>4</v>
      </c>
      <c r="E46" s="307">
        <f>Primary!D87</f>
        <v>0</v>
      </c>
      <c r="F46" s="308"/>
      <c r="G46" s="38">
        <f>Primary!F87</f>
        <v>0</v>
      </c>
      <c r="H46" s="30">
        <f>Primary!G87</f>
        <v>0</v>
      </c>
      <c r="I46" s="71">
        <f>Primary!H87</f>
        <v>0</v>
      </c>
      <c r="J46" s="314">
        <f t="shared" si="0"/>
        <v>0</v>
      </c>
      <c r="K46" s="315"/>
      <c r="L46" s="209"/>
      <c r="M46" s="17"/>
    </row>
    <row r="47" spans="3:13" x14ac:dyDescent="0.35">
      <c r="C47" s="13"/>
      <c r="D47" s="6">
        <v>5</v>
      </c>
      <c r="E47" s="294">
        <f>Primary!D88</f>
        <v>0</v>
      </c>
      <c r="F47" s="296"/>
      <c r="G47" s="38">
        <f>Primary!F88</f>
        <v>0</v>
      </c>
      <c r="H47" s="30">
        <f>Primary!G88</f>
        <v>0</v>
      </c>
      <c r="I47" s="71">
        <f>Primary!H88</f>
        <v>0</v>
      </c>
      <c r="J47" s="314">
        <f t="shared" si="0"/>
        <v>0</v>
      </c>
      <c r="K47" s="315"/>
      <c r="L47" s="209"/>
      <c r="M47" s="17"/>
    </row>
    <row r="48" spans="3:13" x14ac:dyDescent="0.35">
      <c r="C48" s="13"/>
      <c r="D48" s="6">
        <v>6</v>
      </c>
      <c r="E48" s="294">
        <f>Primary!D89</f>
        <v>0</v>
      </c>
      <c r="F48" s="296"/>
      <c r="G48" s="38">
        <f>Primary!F89</f>
        <v>0</v>
      </c>
      <c r="H48" s="30">
        <f>Primary!G89</f>
        <v>0</v>
      </c>
      <c r="I48" s="71">
        <f>Primary!H89</f>
        <v>0</v>
      </c>
      <c r="J48" s="316">
        <f t="shared" si="0"/>
        <v>0</v>
      </c>
      <c r="K48" s="317"/>
      <c r="L48" s="209"/>
      <c r="M48" s="17"/>
    </row>
    <row r="49" spans="3:13" x14ac:dyDescent="0.35">
      <c r="C49" s="13"/>
      <c r="D49" s="6">
        <v>7</v>
      </c>
      <c r="E49" s="307">
        <f>Primary!D90</f>
        <v>0</v>
      </c>
      <c r="F49" s="308"/>
      <c r="G49" s="38">
        <f>Primary!F90</f>
        <v>0</v>
      </c>
      <c r="H49" s="30">
        <f>Primary!G90</f>
        <v>0</v>
      </c>
      <c r="I49" s="71">
        <f>Primary!H90</f>
        <v>0</v>
      </c>
      <c r="J49" s="314">
        <f t="shared" si="0"/>
        <v>0</v>
      </c>
      <c r="K49" s="315"/>
      <c r="L49" s="209"/>
      <c r="M49" s="17"/>
    </row>
    <row r="50" spans="3:13" x14ac:dyDescent="0.35">
      <c r="C50" s="13"/>
      <c r="D50" s="6">
        <v>8</v>
      </c>
      <c r="E50" s="294">
        <f>Primary!D91</f>
        <v>0</v>
      </c>
      <c r="F50" s="296"/>
      <c r="G50" s="38">
        <f>Primary!F91</f>
        <v>0</v>
      </c>
      <c r="H50" s="30">
        <f>Primary!G91</f>
        <v>0</v>
      </c>
      <c r="I50" s="71">
        <f>Primary!H91</f>
        <v>0</v>
      </c>
      <c r="J50" s="314">
        <f t="shared" si="0"/>
        <v>0</v>
      </c>
      <c r="K50" s="315"/>
      <c r="L50" s="209"/>
      <c r="M50" s="17"/>
    </row>
    <row r="51" spans="3:13" x14ac:dyDescent="0.35">
      <c r="C51" s="13"/>
      <c r="D51" s="6">
        <v>9</v>
      </c>
      <c r="E51" s="294">
        <f>Primary!D92</f>
        <v>0</v>
      </c>
      <c r="F51" s="296"/>
      <c r="G51" s="38">
        <f>Primary!F92</f>
        <v>0</v>
      </c>
      <c r="H51" s="30">
        <f>Primary!G92</f>
        <v>0</v>
      </c>
      <c r="I51" s="71">
        <f>Primary!H92</f>
        <v>0</v>
      </c>
      <c r="J51" s="314">
        <f t="shared" si="0"/>
        <v>0</v>
      </c>
      <c r="K51" s="315"/>
      <c r="L51" s="209"/>
      <c r="M51" s="17"/>
    </row>
    <row r="52" spans="3:13" x14ac:dyDescent="0.35">
      <c r="C52" s="13"/>
      <c r="D52" s="6">
        <v>10</v>
      </c>
      <c r="E52" s="307">
        <f>Primary!D93</f>
        <v>0</v>
      </c>
      <c r="F52" s="308"/>
      <c r="G52" s="38">
        <f>Primary!F93</f>
        <v>0</v>
      </c>
      <c r="H52" s="30">
        <f>Primary!G93</f>
        <v>0</v>
      </c>
      <c r="I52" s="71">
        <f>Primary!H93</f>
        <v>0</v>
      </c>
      <c r="J52" s="314">
        <f t="shared" si="0"/>
        <v>0</v>
      </c>
      <c r="K52" s="315"/>
      <c r="L52" s="209"/>
      <c r="M52" s="17"/>
    </row>
    <row r="53" spans="3:13" x14ac:dyDescent="0.35">
      <c r="C53" s="13"/>
      <c r="D53" s="23"/>
      <c r="E53" s="23" t="s">
        <v>10</v>
      </c>
      <c r="F53" s="23"/>
      <c r="G53" s="23"/>
      <c r="H53" s="23"/>
      <c r="I53" s="23"/>
      <c r="J53" s="264">
        <f>SUM(J43:K52)</f>
        <v>0</v>
      </c>
      <c r="K53" s="309"/>
      <c r="L53" s="113">
        <f>SUM(L43:L52)</f>
        <v>0</v>
      </c>
      <c r="M53" s="17"/>
    </row>
    <row r="54" spans="3:13" ht="12" customHeight="1" x14ac:dyDescent="0.35">
      <c r="C54" s="24"/>
      <c r="D54" s="25"/>
      <c r="E54" s="25"/>
      <c r="F54" s="25"/>
      <c r="G54" s="25"/>
      <c r="H54" s="25"/>
      <c r="I54" s="25"/>
      <c r="J54" s="25"/>
      <c r="K54" s="25"/>
      <c r="L54" s="69"/>
      <c r="M54" s="26"/>
    </row>
    <row r="55" spans="3:13" ht="12" customHeight="1" x14ac:dyDescent="0.35"/>
    <row r="56" spans="3:13" ht="12" customHeight="1" x14ac:dyDescent="0.5">
      <c r="C56" s="9"/>
      <c r="D56" s="10"/>
      <c r="E56" s="11"/>
      <c r="F56" s="10"/>
      <c r="G56" s="10"/>
      <c r="H56" s="10"/>
      <c r="I56" s="10"/>
      <c r="J56" s="10"/>
      <c r="K56" s="10"/>
      <c r="L56" s="117"/>
      <c r="M56" s="12"/>
    </row>
    <row r="57" spans="3:13" ht="15.5" x14ac:dyDescent="0.35">
      <c r="C57" s="13"/>
      <c r="D57" s="14"/>
      <c r="E57" s="15" t="s">
        <v>103</v>
      </c>
      <c r="F57" s="16"/>
      <c r="G57" s="16"/>
      <c r="H57" s="16"/>
      <c r="I57" s="16"/>
      <c r="J57" s="16"/>
      <c r="K57" s="16"/>
      <c r="L57" s="119"/>
      <c r="M57" s="110"/>
    </row>
    <row r="58" spans="3:13" ht="12" customHeight="1" x14ac:dyDescent="0.35">
      <c r="C58" s="13"/>
      <c r="D58" s="18"/>
      <c r="E58" s="19"/>
      <c r="F58" s="18"/>
      <c r="G58" s="18"/>
      <c r="H58" s="18"/>
      <c r="I58" s="18"/>
      <c r="J58" s="18"/>
      <c r="K58" s="18"/>
      <c r="L58" s="18"/>
      <c r="M58" s="17"/>
    </row>
    <row r="59" spans="3:13" x14ac:dyDescent="0.35">
      <c r="C59" s="13"/>
      <c r="D59" s="4"/>
      <c r="E59" s="318" t="s">
        <v>3</v>
      </c>
      <c r="F59" s="318"/>
      <c r="G59" s="241" t="s">
        <v>4</v>
      </c>
      <c r="H59" s="241" t="s">
        <v>102</v>
      </c>
      <c r="I59" s="241" t="s">
        <v>7</v>
      </c>
      <c r="J59" s="318" t="s">
        <v>9</v>
      </c>
      <c r="K59" s="319"/>
      <c r="L59" s="225" t="s">
        <v>125</v>
      </c>
      <c r="M59" s="17"/>
    </row>
    <row r="60" spans="3:13" x14ac:dyDescent="0.35">
      <c r="C60" s="13"/>
      <c r="D60" s="6">
        <v>1</v>
      </c>
      <c r="E60" s="307">
        <f>Primary!D101</f>
        <v>0</v>
      </c>
      <c r="F60" s="308"/>
      <c r="G60" s="38">
        <f>Primary!F101</f>
        <v>0</v>
      </c>
      <c r="H60" s="124">
        <f>Primary!G101</f>
        <v>0</v>
      </c>
      <c r="I60" s="71">
        <f>Primary!H101</f>
        <v>0</v>
      </c>
      <c r="J60" s="253">
        <f>I60*H60</f>
        <v>0</v>
      </c>
      <c r="K60" s="254"/>
      <c r="L60" s="208"/>
      <c r="M60" s="17"/>
    </row>
    <row r="61" spans="3:13" x14ac:dyDescent="0.35">
      <c r="C61" s="13"/>
      <c r="D61" s="6">
        <v>2</v>
      </c>
      <c r="E61" s="294">
        <f>Primary!D102</f>
        <v>0</v>
      </c>
      <c r="F61" s="296"/>
      <c r="G61" s="38">
        <f>Primary!F102</f>
        <v>0</v>
      </c>
      <c r="H61" s="124">
        <f>Primary!G102</f>
        <v>0</v>
      </c>
      <c r="I61" s="71">
        <f>Primary!H102</f>
        <v>0</v>
      </c>
      <c r="J61" s="251">
        <f>I61*H61</f>
        <v>0</v>
      </c>
      <c r="K61" s="252"/>
      <c r="L61" s="209"/>
      <c r="M61" s="17"/>
    </row>
    <row r="62" spans="3:13" x14ac:dyDescent="0.35">
      <c r="C62" s="13"/>
      <c r="D62" s="6">
        <v>3</v>
      </c>
      <c r="E62" s="294">
        <f>Primary!D103</f>
        <v>0</v>
      </c>
      <c r="F62" s="296"/>
      <c r="G62" s="38">
        <f>Primary!F103</f>
        <v>0</v>
      </c>
      <c r="H62" s="124">
        <f>Primary!G103</f>
        <v>0</v>
      </c>
      <c r="I62" s="71">
        <f>Primary!H103</f>
        <v>0</v>
      </c>
      <c r="J62" s="251">
        <f>I62*H62</f>
        <v>0</v>
      </c>
      <c r="K62" s="252"/>
      <c r="L62" s="209"/>
      <c r="M62" s="17"/>
    </row>
    <row r="63" spans="3:13" x14ac:dyDescent="0.35">
      <c r="C63" s="13"/>
      <c r="D63" s="6">
        <v>4</v>
      </c>
      <c r="E63" s="307">
        <f>Primary!D104</f>
        <v>0</v>
      </c>
      <c r="F63" s="308"/>
      <c r="G63" s="38">
        <f>Primary!F104</f>
        <v>0</v>
      </c>
      <c r="H63" s="124">
        <f>Primary!G104</f>
        <v>0</v>
      </c>
      <c r="I63" s="71">
        <f>Primary!H104</f>
        <v>0</v>
      </c>
      <c r="J63" s="253">
        <f t="shared" ref="J63:J74" si="1">I63*H63</f>
        <v>0</v>
      </c>
      <c r="K63" s="254"/>
      <c r="L63" s="209"/>
      <c r="M63" s="17"/>
    </row>
    <row r="64" spans="3:13" x14ac:dyDescent="0.35">
      <c r="C64" s="13"/>
      <c r="D64" s="6">
        <v>5</v>
      </c>
      <c r="E64" s="294">
        <f>Primary!D105</f>
        <v>0</v>
      </c>
      <c r="F64" s="296"/>
      <c r="G64" s="38">
        <f>Primary!F105</f>
        <v>0</v>
      </c>
      <c r="H64" s="124">
        <f>Primary!G105</f>
        <v>0</v>
      </c>
      <c r="I64" s="71">
        <f>Primary!H105</f>
        <v>0</v>
      </c>
      <c r="J64" s="251">
        <f t="shared" si="1"/>
        <v>0</v>
      </c>
      <c r="K64" s="252"/>
      <c r="L64" s="209"/>
      <c r="M64" s="17"/>
    </row>
    <row r="65" spans="3:13" x14ac:dyDescent="0.35">
      <c r="C65" s="13"/>
      <c r="D65" s="6">
        <v>6</v>
      </c>
      <c r="E65" s="294">
        <f>Primary!D106</f>
        <v>0</v>
      </c>
      <c r="F65" s="296"/>
      <c r="G65" s="38">
        <f>Primary!F106</f>
        <v>0</v>
      </c>
      <c r="H65" s="124">
        <f>Primary!G106</f>
        <v>0</v>
      </c>
      <c r="I65" s="71">
        <f>Primary!H106</f>
        <v>0</v>
      </c>
      <c r="J65" s="251">
        <f t="shared" si="1"/>
        <v>0</v>
      </c>
      <c r="K65" s="252"/>
      <c r="L65" s="209"/>
      <c r="M65" s="17"/>
    </row>
    <row r="66" spans="3:13" x14ac:dyDescent="0.35">
      <c r="C66" s="13"/>
      <c r="D66" s="6">
        <v>7</v>
      </c>
      <c r="E66" s="307">
        <f>Primary!D107</f>
        <v>0</v>
      </c>
      <c r="F66" s="308"/>
      <c r="G66" s="38">
        <f>Primary!F107</f>
        <v>0</v>
      </c>
      <c r="H66" s="124">
        <f>Primary!G107</f>
        <v>0</v>
      </c>
      <c r="I66" s="71">
        <f>Primary!H107</f>
        <v>0</v>
      </c>
      <c r="J66" s="253">
        <f t="shared" si="1"/>
        <v>0</v>
      </c>
      <c r="K66" s="254"/>
      <c r="L66" s="209"/>
      <c r="M66" s="17"/>
    </row>
    <row r="67" spans="3:13" x14ac:dyDescent="0.35">
      <c r="C67" s="13"/>
      <c r="D67" s="6">
        <v>8</v>
      </c>
      <c r="E67" s="294">
        <f>Primary!D108</f>
        <v>0</v>
      </c>
      <c r="F67" s="296"/>
      <c r="G67" s="38">
        <f>Primary!F108</f>
        <v>0</v>
      </c>
      <c r="H67" s="124">
        <f>Primary!G108</f>
        <v>0</v>
      </c>
      <c r="I67" s="71">
        <f>Primary!H108</f>
        <v>0</v>
      </c>
      <c r="J67" s="251">
        <f t="shared" si="1"/>
        <v>0</v>
      </c>
      <c r="K67" s="252"/>
      <c r="L67" s="209"/>
      <c r="M67" s="17"/>
    </row>
    <row r="68" spans="3:13" x14ac:dyDescent="0.35">
      <c r="C68" s="13"/>
      <c r="D68" s="6">
        <v>9</v>
      </c>
      <c r="E68" s="294">
        <f>Primary!D109</f>
        <v>0</v>
      </c>
      <c r="F68" s="296"/>
      <c r="G68" s="38">
        <f>Primary!F109</f>
        <v>0</v>
      </c>
      <c r="H68" s="124">
        <f>Primary!G109</f>
        <v>0</v>
      </c>
      <c r="I68" s="71">
        <f>Primary!H109</f>
        <v>0</v>
      </c>
      <c r="J68" s="251">
        <f t="shared" si="1"/>
        <v>0</v>
      </c>
      <c r="K68" s="252"/>
      <c r="L68" s="209"/>
      <c r="M68" s="17"/>
    </row>
    <row r="69" spans="3:13" x14ac:dyDescent="0.35">
      <c r="C69" s="13"/>
      <c r="D69" s="6">
        <v>10</v>
      </c>
      <c r="E69" s="307">
        <f>Primary!D110</f>
        <v>0</v>
      </c>
      <c r="F69" s="308"/>
      <c r="G69" s="38">
        <f>Primary!F110</f>
        <v>0</v>
      </c>
      <c r="H69" s="124">
        <f>Primary!G110</f>
        <v>0</v>
      </c>
      <c r="I69" s="71">
        <f>Primary!H110</f>
        <v>0</v>
      </c>
      <c r="J69" s="253">
        <f t="shared" si="1"/>
        <v>0</v>
      </c>
      <c r="K69" s="254"/>
      <c r="L69" s="209"/>
      <c r="M69" s="17"/>
    </row>
    <row r="70" spans="3:13" x14ac:dyDescent="0.35">
      <c r="C70" s="13"/>
      <c r="D70" s="6">
        <v>11</v>
      </c>
      <c r="E70" s="294">
        <f>Primary!D111</f>
        <v>0</v>
      </c>
      <c r="F70" s="296"/>
      <c r="G70" s="38">
        <f>Primary!F111</f>
        <v>0</v>
      </c>
      <c r="H70" s="124">
        <f>Primary!G111</f>
        <v>0</v>
      </c>
      <c r="I70" s="71">
        <f>Primary!H111</f>
        <v>0</v>
      </c>
      <c r="J70" s="251">
        <f t="shared" si="1"/>
        <v>0</v>
      </c>
      <c r="K70" s="252"/>
      <c r="L70" s="209"/>
      <c r="M70" s="17"/>
    </row>
    <row r="71" spans="3:13" x14ac:dyDescent="0.35">
      <c r="C71" s="13"/>
      <c r="D71" s="6">
        <v>12</v>
      </c>
      <c r="E71" s="294">
        <f>Primary!D112</f>
        <v>0</v>
      </c>
      <c r="F71" s="296"/>
      <c r="G71" s="38">
        <f>Primary!F112</f>
        <v>0</v>
      </c>
      <c r="H71" s="124">
        <f>Primary!G112</f>
        <v>0</v>
      </c>
      <c r="I71" s="71">
        <f>Primary!H112</f>
        <v>0</v>
      </c>
      <c r="J71" s="251">
        <f t="shared" si="1"/>
        <v>0</v>
      </c>
      <c r="K71" s="252"/>
      <c r="L71" s="209"/>
      <c r="M71" s="17"/>
    </row>
    <row r="72" spans="3:13" x14ac:dyDescent="0.35">
      <c r="C72" s="13"/>
      <c r="D72" s="6">
        <v>13</v>
      </c>
      <c r="E72" s="307" t="e">
        <f>Primary!#REF!</f>
        <v>#REF!</v>
      </c>
      <c r="F72" s="308"/>
      <c r="G72" s="38" t="e">
        <f>Primary!#REF!</f>
        <v>#REF!</v>
      </c>
      <c r="H72" s="124" t="e">
        <f>Primary!#REF!</f>
        <v>#REF!</v>
      </c>
      <c r="I72" s="71" t="e">
        <f>Primary!#REF!</f>
        <v>#REF!</v>
      </c>
      <c r="J72" s="253" t="e">
        <f t="shared" si="1"/>
        <v>#REF!</v>
      </c>
      <c r="K72" s="254"/>
      <c r="L72" s="209"/>
      <c r="M72" s="17"/>
    </row>
    <row r="73" spans="3:13" x14ac:dyDescent="0.35">
      <c r="C73" s="13"/>
      <c r="D73" s="6">
        <v>14</v>
      </c>
      <c r="E73" s="294" t="e">
        <f>Primary!#REF!</f>
        <v>#REF!</v>
      </c>
      <c r="F73" s="296"/>
      <c r="G73" s="38" t="e">
        <f>Primary!#REF!</f>
        <v>#REF!</v>
      </c>
      <c r="H73" s="124" t="e">
        <f>Primary!#REF!</f>
        <v>#REF!</v>
      </c>
      <c r="I73" s="71" t="e">
        <f>Primary!#REF!</f>
        <v>#REF!</v>
      </c>
      <c r="J73" s="251" t="e">
        <f t="shared" si="1"/>
        <v>#REF!</v>
      </c>
      <c r="K73" s="252"/>
      <c r="L73" s="209"/>
      <c r="M73" s="17"/>
    </row>
    <row r="74" spans="3:13" x14ac:dyDescent="0.35">
      <c r="C74" s="13"/>
      <c r="D74" s="6">
        <v>15</v>
      </c>
      <c r="E74" s="294" t="e">
        <f>Primary!#REF!</f>
        <v>#REF!</v>
      </c>
      <c r="F74" s="296"/>
      <c r="G74" s="38" t="e">
        <f>Primary!#REF!</f>
        <v>#REF!</v>
      </c>
      <c r="H74" s="124" t="e">
        <f>Primary!#REF!</f>
        <v>#REF!</v>
      </c>
      <c r="I74" s="71" t="e">
        <f>Primary!#REF!</f>
        <v>#REF!</v>
      </c>
      <c r="J74" s="251" t="e">
        <f t="shared" si="1"/>
        <v>#REF!</v>
      </c>
      <c r="K74" s="252"/>
      <c r="L74" s="209"/>
      <c r="M74" s="17"/>
    </row>
    <row r="75" spans="3:13" x14ac:dyDescent="0.35">
      <c r="C75" s="13"/>
      <c r="D75" s="23"/>
      <c r="E75" s="23" t="s">
        <v>104</v>
      </c>
      <c r="F75" s="23"/>
      <c r="G75" s="23"/>
      <c r="H75" s="23"/>
      <c r="I75" s="23"/>
      <c r="J75" s="264" t="e">
        <f>SUM(J60:K74)</f>
        <v>#REF!</v>
      </c>
      <c r="K75" s="309"/>
      <c r="L75" s="113">
        <f>SUM(L60:L74)</f>
        <v>0</v>
      </c>
      <c r="M75" s="17"/>
    </row>
    <row r="76" spans="3:13" ht="12" customHeight="1" x14ac:dyDescent="0.35">
      <c r="C76" s="24"/>
      <c r="D76" s="25"/>
      <c r="E76" s="25"/>
      <c r="F76" s="25"/>
      <c r="G76" s="25"/>
      <c r="H76" s="25"/>
      <c r="I76" s="25"/>
      <c r="J76" s="25"/>
      <c r="K76" s="25"/>
      <c r="L76" s="69"/>
      <c r="M76" s="26"/>
    </row>
    <row r="77" spans="3:13" ht="12" customHeight="1" x14ac:dyDescent="0.35"/>
    <row r="78" spans="3:13" ht="12" customHeight="1" x14ac:dyDescent="0.5">
      <c r="C78" s="9"/>
      <c r="D78" s="10"/>
      <c r="E78" s="11"/>
      <c r="F78" s="10"/>
      <c r="G78" s="10"/>
      <c r="H78" s="10"/>
      <c r="I78" s="10"/>
      <c r="J78" s="10"/>
      <c r="K78" s="10"/>
      <c r="L78" s="117"/>
      <c r="M78" s="12"/>
    </row>
    <row r="79" spans="3:13" ht="15.5" x14ac:dyDescent="0.35">
      <c r="C79" s="13"/>
      <c r="D79" s="14"/>
      <c r="E79" s="15" t="s">
        <v>105</v>
      </c>
      <c r="F79" s="16"/>
      <c r="G79" s="16"/>
      <c r="H79" s="16"/>
      <c r="I79" s="16"/>
      <c r="J79" s="16"/>
      <c r="K79" s="16"/>
      <c r="L79" s="119"/>
      <c r="M79" s="110"/>
    </row>
    <row r="80" spans="3:13" ht="12" customHeight="1" x14ac:dyDescent="0.35">
      <c r="C80" s="13"/>
      <c r="D80" s="18"/>
      <c r="E80" s="19"/>
      <c r="F80" s="18"/>
      <c r="G80" s="18"/>
      <c r="H80" s="18"/>
      <c r="I80" s="18"/>
      <c r="J80" s="18"/>
      <c r="K80" s="18"/>
      <c r="L80" s="18"/>
      <c r="M80" s="17"/>
    </row>
    <row r="81" spans="3:13" x14ac:dyDescent="0.35">
      <c r="C81" s="13"/>
      <c r="D81" s="4"/>
      <c r="E81" s="257" t="s">
        <v>106</v>
      </c>
      <c r="F81" s="257"/>
      <c r="G81" s="241" t="s">
        <v>107</v>
      </c>
      <c r="H81" s="241" t="s">
        <v>102</v>
      </c>
      <c r="I81" s="241" t="s">
        <v>7</v>
      </c>
      <c r="J81" s="318" t="s">
        <v>9</v>
      </c>
      <c r="K81" s="319"/>
      <c r="L81" s="111" t="s">
        <v>125</v>
      </c>
      <c r="M81" s="17"/>
    </row>
    <row r="82" spans="3:13" x14ac:dyDescent="0.35">
      <c r="C82" s="13"/>
      <c r="D82" s="6">
        <v>1</v>
      </c>
      <c r="E82" s="307">
        <f>Primary!D135</f>
        <v>0</v>
      </c>
      <c r="F82" s="308"/>
      <c r="G82" s="38">
        <f>Primary!F135</f>
        <v>0</v>
      </c>
      <c r="H82" s="124">
        <f>Primary!G135</f>
        <v>0</v>
      </c>
      <c r="I82" s="62">
        <f>Primary!H135</f>
        <v>0</v>
      </c>
      <c r="J82" s="316">
        <f>I82*H82</f>
        <v>0</v>
      </c>
      <c r="K82" s="317"/>
      <c r="L82" s="214"/>
      <c r="M82" s="68"/>
    </row>
    <row r="83" spans="3:13" x14ac:dyDescent="0.35">
      <c r="C83" s="13"/>
      <c r="D83" s="6">
        <v>2</v>
      </c>
      <c r="E83" s="294">
        <f>Primary!D136</f>
        <v>0</v>
      </c>
      <c r="F83" s="296"/>
      <c r="G83" s="38">
        <f>Primary!F136</f>
        <v>0</v>
      </c>
      <c r="H83" s="124">
        <f>Primary!G136</f>
        <v>0</v>
      </c>
      <c r="I83" s="62">
        <f>Primary!H136</f>
        <v>0</v>
      </c>
      <c r="J83" s="314">
        <f>I83*H83</f>
        <v>0</v>
      </c>
      <c r="K83" s="315"/>
      <c r="L83" s="215"/>
      <c r="M83" s="68"/>
    </row>
    <row r="84" spans="3:13" x14ac:dyDescent="0.35">
      <c r="C84" s="13"/>
      <c r="D84" s="6">
        <v>3</v>
      </c>
      <c r="E84" s="294">
        <f>Primary!D137</f>
        <v>0</v>
      </c>
      <c r="F84" s="296"/>
      <c r="G84" s="38">
        <f>Primary!F137</f>
        <v>0</v>
      </c>
      <c r="H84" s="124">
        <f>Primary!G137</f>
        <v>0</v>
      </c>
      <c r="I84" s="62">
        <f>Primary!H137</f>
        <v>0</v>
      </c>
      <c r="J84" s="314">
        <f>I84*H84</f>
        <v>0</v>
      </c>
      <c r="K84" s="315"/>
      <c r="L84" s="215"/>
      <c r="M84" s="68"/>
    </row>
    <row r="85" spans="3:13" x14ac:dyDescent="0.35">
      <c r="C85" s="13"/>
      <c r="D85" s="6">
        <v>4</v>
      </c>
      <c r="E85" s="307">
        <f>Primary!D138</f>
        <v>0</v>
      </c>
      <c r="F85" s="308"/>
      <c r="G85" s="38">
        <f>Primary!F138</f>
        <v>0</v>
      </c>
      <c r="H85" s="124">
        <f>Primary!G138</f>
        <v>0</v>
      </c>
      <c r="I85" s="62">
        <f>Primary!H138</f>
        <v>0</v>
      </c>
      <c r="J85" s="316">
        <f t="shared" ref="J85:J91" si="2">I85*H85</f>
        <v>0</v>
      </c>
      <c r="K85" s="317"/>
      <c r="L85" s="215"/>
      <c r="M85" s="68"/>
    </row>
    <row r="86" spans="3:13" x14ac:dyDescent="0.35">
      <c r="C86" s="13"/>
      <c r="D86" s="6">
        <v>5</v>
      </c>
      <c r="E86" s="294">
        <f>Primary!D139</f>
        <v>0</v>
      </c>
      <c r="F86" s="296"/>
      <c r="G86" s="38">
        <f>Primary!F139</f>
        <v>0</v>
      </c>
      <c r="H86" s="124">
        <f>Primary!G139</f>
        <v>0</v>
      </c>
      <c r="I86" s="62">
        <f>Primary!H139</f>
        <v>0</v>
      </c>
      <c r="J86" s="314">
        <f t="shared" si="2"/>
        <v>0</v>
      </c>
      <c r="K86" s="315"/>
      <c r="L86" s="215"/>
      <c r="M86" s="68"/>
    </row>
    <row r="87" spans="3:13" x14ac:dyDescent="0.35">
      <c r="C87" s="13"/>
      <c r="D87" s="6">
        <v>6</v>
      </c>
      <c r="E87" s="294">
        <f>Primary!D140</f>
        <v>0</v>
      </c>
      <c r="F87" s="296"/>
      <c r="G87" s="38">
        <f>Primary!F140</f>
        <v>0</v>
      </c>
      <c r="H87" s="124">
        <f>Primary!G140</f>
        <v>0</v>
      </c>
      <c r="I87" s="62">
        <f>Primary!H140</f>
        <v>0</v>
      </c>
      <c r="J87" s="314">
        <f t="shared" si="2"/>
        <v>0</v>
      </c>
      <c r="K87" s="315"/>
      <c r="L87" s="215"/>
      <c r="M87" s="68"/>
    </row>
    <row r="88" spans="3:13" x14ac:dyDescent="0.35">
      <c r="C88" s="13"/>
      <c r="D88" s="6">
        <v>7</v>
      </c>
      <c r="E88" s="307">
        <f>Primary!D141</f>
        <v>0</v>
      </c>
      <c r="F88" s="308"/>
      <c r="G88" s="38">
        <f>Primary!F141</f>
        <v>0</v>
      </c>
      <c r="H88" s="124">
        <f>Primary!G141</f>
        <v>0</v>
      </c>
      <c r="I88" s="62">
        <f>Primary!H141</f>
        <v>0</v>
      </c>
      <c r="J88" s="316">
        <f t="shared" si="2"/>
        <v>0</v>
      </c>
      <c r="K88" s="317"/>
      <c r="L88" s="215"/>
      <c r="M88" s="68"/>
    </row>
    <row r="89" spans="3:13" x14ac:dyDescent="0.35">
      <c r="C89" s="13"/>
      <c r="D89" s="6">
        <v>8</v>
      </c>
      <c r="E89" s="294">
        <f>Primary!D142</f>
        <v>0</v>
      </c>
      <c r="F89" s="296"/>
      <c r="G89" s="38">
        <f>Primary!F142</f>
        <v>0</v>
      </c>
      <c r="H89" s="124">
        <f>Primary!G142</f>
        <v>0</v>
      </c>
      <c r="I89" s="62">
        <f>Primary!H142</f>
        <v>0</v>
      </c>
      <c r="J89" s="314">
        <f t="shared" si="2"/>
        <v>0</v>
      </c>
      <c r="K89" s="315"/>
      <c r="L89" s="215"/>
      <c r="M89" s="68"/>
    </row>
    <row r="90" spans="3:13" x14ac:dyDescent="0.35">
      <c r="C90" s="13"/>
      <c r="D90" s="6">
        <v>9</v>
      </c>
      <c r="E90" s="294">
        <f>Primary!D143</f>
        <v>0</v>
      </c>
      <c r="F90" s="296"/>
      <c r="G90" s="38">
        <f>Primary!F143</f>
        <v>0</v>
      </c>
      <c r="H90" s="124">
        <f>Primary!G143</f>
        <v>0</v>
      </c>
      <c r="I90" s="62">
        <f>Primary!H143</f>
        <v>0</v>
      </c>
      <c r="J90" s="314">
        <f t="shared" si="2"/>
        <v>0</v>
      </c>
      <c r="K90" s="315"/>
      <c r="L90" s="215"/>
      <c r="M90" s="68"/>
    </row>
    <row r="91" spans="3:13" x14ac:dyDescent="0.35">
      <c r="C91" s="13"/>
      <c r="D91" s="6">
        <v>10</v>
      </c>
      <c r="E91" s="307">
        <f>Primary!D144</f>
        <v>0</v>
      </c>
      <c r="F91" s="308"/>
      <c r="G91" s="38">
        <f>Primary!F144</f>
        <v>0</v>
      </c>
      <c r="H91" s="124">
        <f>Primary!G144</f>
        <v>0</v>
      </c>
      <c r="I91" s="62">
        <f>Primary!H144</f>
        <v>0</v>
      </c>
      <c r="J91" s="316">
        <f t="shared" si="2"/>
        <v>0</v>
      </c>
      <c r="K91" s="317"/>
      <c r="L91" s="215"/>
      <c r="M91" s="68"/>
    </row>
    <row r="92" spans="3:13" x14ac:dyDescent="0.35">
      <c r="C92" s="13"/>
      <c r="D92" s="114"/>
      <c r="E92" s="114" t="s">
        <v>108</v>
      </c>
      <c r="F92" s="114"/>
      <c r="G92" s="114"/>
      <c r="H92" s="114"/>
      <c r="I92" s="114"/>
      <c r="J92" s="312">
        <f>SUM(J82:K91)</f>
        <v>0</v>
      </c>
      <c r="K92" s="313"/>
      <c r="L92" s="116">
        <f>SUM(L82:L91)</f>
        <v>0</v>
      </c>
      <c r="M92" s="68"/>
    </row>
    <row r="93" spans="3:13" ht="12" customHeight="1" x14ac:dyDescent="0.35">
      <c r="C93" s="24"/>
      <c r="D93" s="69"/>
      <c r="E93" s="69"/>
      <c r="F93" s="69"/>
      <c r="G93" s="69"/>
      <c r="H93" s="69"/>
      <c r="I93" s="69"/>
      <c r="J93" s="69"/>
      <c r="K93" s="69"/>
      <c r="L93" s="69"/>
      <c r="M93" s="70"/>
    </row>
    <row r="94" spans="3:13" ht="12" customHeight="1" x14ac:dyDescent="0.35">
      <c r="D94" s="1"/>
      <c r="E94" s="1"/>
      <c r="F94" s="1"/>
      <c r="G94" s="1"/>
      <c r="H94" s="1"/>
      <c r="I94" s="1"/>
      <c r="J94" s="1"/>
      <c r="K94" s="1"/>
      <c r="M94" s="1"/>
    </row>
    <row r="95" spans="3:13" ht="12" customHeight="1" x14ac:dyDescent="0.5">
      <c r="C95" s="9"/>
      <c r="D95" s="10"/>
      <c r="E95" s="11"/>
      <c r="F95" s="10"/>
      <c r="G95" s="10"/>
      <c r="H95" s="10"/>
      <c r="I95" s="10"/>
      <c r="J95" s="10"/>
      <c r="K95" s="10"/>
      <c r="L95" s="117"/>
      <c r="M95" s="12"/>
    </row>
    <row r="96" spans="3:13" ht="15.5" x14ac:dyDescent="0.35">
      <c r="C96" s="13"/>
      <c r="D96" s="14"/>
      <c r="E96" s="15" t="s">
        <v>109</v>
      </c>
      <c r="F96" s="16"/>
      <c r="G96" s="16"/>
      <c r="H96" s="16"/>
      <c r="I96" s="16"/>
      <c r="J96" s="16"/>
      <c r="K96" s="16"/>
      <c r="L96" s="119"/>
      <c r="M96" s="110"/>
    </row>
    <row r="97" spans="3:13" ht="12" customHeight="1" x14ac:dyDescent="0.35">
      <c r="C97" s="13"/>
      <c r="D97" s="18"/>
      <c r="E97" s="19"/>
      <c r="F97" s="18"/>
      <c r="G97" s="18"/>
      <c r="H97" s="18"/>
      <c r="I97" s="18"/>
      <c r="J97" s="18"/>
      <c r="K97" s="18"/>
      <c r="L97" s="18"/>
      <c r="M97" s="17"/>
    </row>
    <row r="98" spans="3:13" x14ac:dyDescent="0.35">
      <c r="C98" s="13"/>
      <c r="D98" s="4"/>
      <c r="E98" s="257" t="s">
        <v>110</v>
      </c>
      <c r="F98" s="257"/>
      <c r="G98" s="241" t="s">
        <v>111</v>
      </c>
      <c r="H98" s="241" t="s">
        <v>102</v>
      </c>
      <c r="I98" s="241" t="s">
        <v>7</v>
      </c>
      <c r="J98" s="262" t="s">
        <v>9</v>
      </c>
      <c r="K98" s="263"/>
      <c r="L98" s="111" t="s">
        <v>125</v>
      </c>
      <c r="M98" s="17"/>
    </row>
    <row r="99" spans="3:13" x14ac:dyDescent="0.35">
      <c r="C99" s="13"/>
      <c r="D99" s="6">
        <v>1</v>
      </c>
      <c r="E99" s="307">
        <f>Primary!D152</f>
        <v>0</v>
      </c>
      <c r="F99" s="308"/>
      <c r="G99" s="2">
        <f>Primary!F152</f>
        <v>0</v>
      </c>
      <c r="H99" s="72">
        <f>Primary!G152</f>
        <v>0</v>
      </c>
      <c r="I99" s="29">
        <f>Primary!H152</f>
        <v>0</v>
      </c>
      <c r="J99" s="253">
        <f>I99*H99</f>
        <v>0</v>
      </c>
      <c r="K99" s="254"/>
      <c r="L99" s="208"/>
      <c r="M99" s="68"/>
    </row>
    <row r="100" spans="3:13" x14ac:dyDescent="0.35">
      <c r="C100" s="13"/>
      <c r="D100" s="6">
        <v>2</v>
      </c>
      <c r="E100" s="294">
        <f>Primary!D153</f>
        <v>0</v>
      </c>
      <c r="F100" s="296"/>
      <c r="G100" s="2">
        <f>Primary!F153</f>
        <v>0</v>
      </c>
      <c r="H100" s="72">
        <f>Primary!G153</f>
        <v>0</v>
      </c>
      <c r="I100" s="29">
        <f>Primary!H153</f>
        <v>0</v>
      </c>
      <c r="J100" s="251">
        <f>I100*H100</f>
        <v>0</v>
      </c>
      <c r="K100" s="252"/>
      <c r="L100" s="209"/>
      <c r="M100" s="68"/>
    </row>
    <row r="101" spans="3:13" x14ac:dyDescent="0.35">
      <c r="C101" s="13"/>
      <c r="D101" s="6">
        <v>3</v>
      </c>
      <c r="E101" s="294">
        <f>Primary!D154</f>
        <v>0</v>
      </c>
      <c r="F101" s="296"/>
      <c r="G101" s="2">
        <f>Primary!F154</f>
        <v>0</v>
      </c>
      <c r="H101" s="72">
        <f>Primary!G154</f>
        <v>0</v>
      </c>
      <c r="I101" s="29">
        <f>Primary!H154</f>
        <v>0</v>
      </c>
      <c r="J101" s="251">
        <f>I101*H101</f>
        <v>0</v>
      </c>
      <c r="K101" s="252"/>
      <c r="L101" s="209"/>
      <c r="M101" s="68"/>
    </row>
    <row r="102" spans="3:13" x14ac:dyDescent="0.35">
      <c r="C102" s="13"/>
      <c r="D102" s="6">
        <v>4</v>
      </c>
      <c r="E102" s="307">
        <f>Primary!D155</f>
        <v>0</v>
      </c>
      <c r="F102" s="308"/>
      <c r="G102" s="2">
        <f>Primary!F155</f>
        <v>0</v>
      </c>
      <c r="H102" s="72">
        <f>Primary!G155</f>
        <v>0</v>
      </c>
      <c r="I102" s="29">
        <f>Primary!H155</f>
        <v>0</v>
      </c>
      <c r="J102" s="253">
        <f t="shared" ref="J102:J108" si="3">I102*H102</f>
        <v>0</v>
      </c>
      <c r="K102" s="254"/>
      <c r="L102" s="209"/>
      <c r="M102" s="68"/>
    </row>
    <row r="103" spans="3:13" x14ac:dyDescent="0.35">
      <c r="C103" s="13"/>
      <c r="D103" s="6">
        <v>5</v>
      </c>
      <c r="E103" s="294">
        <f>Primary!D156</f>
        <v>0</v>
      </c>
      <c r="F103" s="296"/>
      <c r="G103" s="2">
        <f>Primary!F156</f>
        <v>0</v>
      </c>
      <c r="H103" s="72">
        <f>Primary!G156</f>
        <v>0</v>
      </c>
      <c r="I103" s="29">
        <f>Primary!H156</f>
        <v>0</v>
      </c>
      <c r="J103" s="251">
        <f t="shared" si="3"/>
        <v>0</v>
      </c>
      <c r="K103" s="252"/>
      <c r="L103" s="209"/>
      <c r="M103" s="68"/>
    </row>
    <row r="104" spans="3:13" x14ac:dyDescent="0.35">
      <c r="C104" s="13"/>
      <c r="D104" s="6">
        <v>6</v>
      </c>
      <c r="E104" s="310">
        <f>Primary!D157</f>
        <v>0</v>
      </c>
      <c r="F104" s="296"/>
      <c r="G104" s="2">
        <f>Primary!F157</f>
        <v>0</v>
      </c>
      <c r="H104" s="72">
        <f>Primary!G157</f>
        <v>0</v>
      </c>
      <c r="I104" s="29">
        <f>Primary!H157</f>
        <v>0</v>
      </c>
      <c r="J104" s="251">
        <f t="shared" si="3"/>
        <v>0</v>
      </c>
      <c r="K104" s="252"/>
      <c r="L104" s="209"/>
      <c r="M104" s="68"/>
    </row>
    <row r="105" spans="3:13" x14ac:dyDescent="0.35">
      <c r="C105" s="13"/>
      <c r="D105" s="6">
        <v>7</v>
      </c>
      <c r="E105" s="311">
        <f>Primary!D158</f>
        <v>0</v>
      </c>
      <c r="F105" s="308"/>
      <c r="G105" s="2">
        <f>Primary!F158</f>
        <v>0</v>
      </c>
      <c r="H105" s="72">
        <f>Primary!G158</f>
        <v>0</v>
      </c>
      <c r="I105" s="29">
        <f>Primary!H158</f>
        <v>0</v>
      </c>
      <c r="J105" s="253">
        <f t="shared" si="3"/>
        <v>0</v>
      </c>
      <c r="K105" s="254"/>
      <c r="L105" s="209"/>
      <c r="M105" s="68"/>
    </row>
    <row r="106" spans="3:13" x14ac:dyDescent="0.35">
      <c r="C106" s="13"/>
      <c r="D106" s="6">
        <v>8</v>
      </c>
      <c r="E106" s="310">
        <f>Primary!D159</f>
        <v>0</v>
      </c>
      <c r="F106" s="296"/>
      <c r="G106" s="2">
        <f>Primary!F159</f>
        <v>0</v>
      </c>
      <c r="H106" s="72">
        <f>Primary!G159</f>
        <v>0</v>
      </c>
      <c r="I106" s="29">
        <f>Primary!H159</f>
        <v>0</v>
      </c>
      <c r="J106" s="251">
        <f t="shared" si="3"/>
        <v>0</v>
      </c>
      <c r="K106" s="252"/>
      <c r="L106" s="209"/>
      <c r="M106" s="68"/>
    </row>
    <row r="107" spans="3:13" x14ac:dyDescent="0.35">
      <c r="C107" s="13"/>
      <c r="D107" s="6">
        <v>9</v>
      </c>
      <c r="E107" s="310">
        <f>Primary!D160</f>
        <v>0</v>
      </c>
      <c r="F107" s="296"/>
      <c r="G107" s="2">
        <f>Primary!F160</f>
        <v>0</v>
      </c>
      <c r="H107" s="72">
        <f>Primary!G160</f>
        <v>0</v>
      </c>
      <c r="I107" s="29">
        <f>Primary!H160</f>
        <v>0</v>
      </c>
      <c r="J107" s="251">
        <f t="shared" si="3"/>
        <v>0</v>
      </c>
      <c r="K107" s="252"/>
      <c r="L107" s="209"/>
      <c r="M107" s="68"/>
    </row>
    <row r="108" spans="3:13" x14ac:dyDescent="0.35">
      <c r="C108" s="13"/>
      <c r="D108" s="6">
        <v>10</v>
      </c>
      <c r="E108" s="311">
        <f>Primary!D161</f>
        <v>0</v>
      </c>
      <c r="F108" s="308"/>
      <c r="G108" s="73">
        <f>Primary!F161</f>
        <v>0</v>
      </c>
      <c r="H108" s="72">
        <f>Primary!G161</f>
        <v>0</v>
      </c>
      <c r="I108" s="29">
        <f>Primary!H161</f>
        <v>0</v>
      </c>
      <c r="J108" s="253">
        <f t="shared" si="3"/>
        <v>0</v>
      </c>
      <c r="K108" s="254"/>
      <c r="L108" s="209"/>
      <c r="M108" s="68"/>
    </row>
    <row r="109" spans="3:13" x14ac:dyDescent="0.35">
      <c r="C109" s="13"/>
      <c r="D109" s="22"/>
      <c r="E109" s="23" t="s">
        <v>112</v>
      </c>
      <c r="F109" s="23"/>
      <c r="G109" s="23"/>
      <c r="H109" s="23"/>
      <c r="I109" s="23"/>
      <c r="J109" s="264">
        <f>SUM(J99:K108)</f>
        <v>0</v>
      </c>
      <c r="K109" s="309"/>
      <c r="L109" s="113">
        <f>SUM(L99:L108)</f>
        <v>0</v>
      </c>
      <c r="M109" s="68"/>
    </row>
    <row r="110" spans="3:13" ht="12" customHeight="1" x14ac:dyDescent="0.35">
      <c r="C110" s="24"/>
      <c r="D110" s="69"/>
      <c r="E110" s="69"/>
      <c r="F110" s="69"/>
      <c r="G110" s="69"/>
      <c r="H110" s="69"/>
      <c r="I110" s="69"/>
      <c r="J110" s="69"/>
      <c r="K110" s="69"/>
      <c r="L110" s="69"/>
      <c r="M110" s="70"/>
    </row>
    <row r="111" spans="3:13" ht="12" customHeight="1" x14ac:dyDescent="0.35">
      <c r="D111" s="1"/>
      <c r="E111" s="1"/>
      <c r="F111" s="1"/>
      <c r="G111" s="1"/>
      <c r="H111" s="1"/>
      <c r="I111" s="1"/>
      <c r="J111" s="1"/>
      <c r="K111" s="1"/>
      <c r="M111" s="1"/>
    </row>
    <row r="112" spans="3:13" ht="12" customHeight="1" x14ac:dyDescent="0.5">
      <c r="C112" s="9"/>
      <c r="D112" s="10"/>
      <c r="E112" s="11"/>
      <c r="F112" s="10"/>
      <c r="G112" s="10"/>
      <c r="H112" s="10"/>
      <c r="I112" s="10"/>
      <c r="J112" s="10"/>
      <c r="K112" s="10"/>
      <c r="L112" s="117"/>
      <c r="M112" s="12"/>
    </row>
    <row r="113" spans="3:13" ht="15.5" x14ac:dyDescent="0.35">
      <c r="C113" s="13"/>
      <c r="D113" s="14"/>
      <c r="E113" s="15" t="s">
        <v>113</v>
      </c>
      <c r="F113" s="16"/>
      <c r="G113" s="16"/>
      <c r="H113" s="16"/>
      <c r="I113" s="16"/>
      <c r="J113" s="16"/>
      <c r="K113" s="16"/>
      <c r="L113" s="119"/>
      <c r="M113" s="110"/>
    </row>
    <row r="114" spans="3:13" ht="12" customHeight="1" x14ac:dyDescent="0.35">
      <c r="C114" s="13"/>
      <c r="D114" s="18"/>
      <c r="E114" s="19"/>
      <c r="F114" s="18"/>
      <c r="G114" s="18"/>
      <c r="H114" s="18"/>
      <c r="I114" s="18"/>
      <c r="J114" s="18"/>
      <c r="K114" s="18"/>
      <c r="L114" s="18"/>
      <c r="M114" s="17"/>
    </row>
    <row r="115" spans="3:13" x14ac:dyDescent="0.35">
      <c r="C115" s="13"/>
      <c r="D115" s="4"/>
      <c r="E115" s="257" t="s">
        <v>3</v>
      </c>
      <c r="F115" s="257"/>
      <c r="G115" s="241" t="e">
        <f>#REF!</f>
        <v>#REF!</v>
      </c>
      <c r="H115" s="241" t="s">
        <v>102</v>
      </c>
      <c r="I115" s="241" t="s">
        <v>7</v>
      </c>
      <c r="J115" s="262" t="s">
        <v>9</v>
      </c>
      <c r="K115" s="263"/>
      <c r="L115" s="112" t="s">
        <v>125</v>
      </c>
      <c r="M115" s="17"/>
    </row>
    <row r="116" spans="3:13" x14ac:dyDescent="0.35">
      <c r="C116" s="13"/>
      <c r="D116" s="6">
        <v>1</v>
      </c>
      <c r="E116" s="307">
        <f>Primary!D169</f>
        <v>0</v>
      </c>
      <c r="F116" s="308"/>
      <c r="G116" s="2">
        <f>Primary!F169</f>
        <v>0</v>
      </c>
      <c r="H116" s="30">
        <f>Primary!G169</f>
        <v>0</v>
      </c>
      <c r="I116" s="29">
        <f>Primary!H169</f>
        <v>0</v>
      </c>
      <c r="J116" s="253">
        <f>I116*H116</f>
        <v>0</v>
      </c>
      <c r="K116" s="254"/>
      <c r="L116" s="208"/>
      <c r="M116" s="68"/>
    </row>
    <row r="117" spans="3:13" x14ac:dyDescent="0.35">
      <c r="C117" s="13"/>
      <c r="D117" s="6">
        <v>2</v>
      </c>
      <c r="E117" s="294">
        <f>Primary!D170</f>
        <v>0</v>
      </c>
      <c r="F117" s="296"/>
      <c r="G117" s="2">
        <f>Primary!F170</f>
        <v>0</v>
      </c>
      <c r="H117" s="30">
        <f>Primary!G170</f>
        <v>0</v>
      </c>
      <c r="I117" s="29">
        <f>Primary!H170</f>
        <v>0</v>
      </c>
      <c r="J117" s="251">
        <f>I117*H117</f>
        <v>0</v>
      </c>
      <c r="K117" s="252"/>
      <c r="L117" s="209"/>
      <c r="M117" s="68"/>
    </row>
    <row r="118" spans="3:13" x14ac:dyDescent="0.35">
      <c r="C118" s="13"/>
      <c r="D118" s="6">
        <v>3</v>
      </c>
      <c r="E118" s="307">
        <f>Primary!D171</f>
        <v>0</v>
      </c>
      <c r="F118" s="308"/>
      <c r="G118" s="2">
        <f>Primary!F171</f>
        <v>0</v>
      </c>
      <c r="H118" s="30">
        <f>Primary!G171</f>
        <v>0</v>
      </c>
      <c r="I118" s="29">
        <f>Primary!H171</f>
        <v>0</v>
      </c>
      <c r="J118" s="251">
        <f>I118*H118</f>
        <v>0</v>
      </c>
      <c r="K118" s="252"/>
      <c r="L118" s="209"/>
      <c r="M118" s="68"/>
    </row>
    <row r="119" spans="3:13" x14ac:dyDescent="0.35">
      <c r="C119" s="13"/>
      <c r="D119" s="6">
        <v>4</v>
      </c>
      <c r="E119" s="294">
        <f>Primary!D172</f>
        <v>0</v>
      </c>
      <c r="F119" s="296"/>
      <c r="G119" s="2">
        <f>Primary!F172</f>
        <v>0</v>
      </c>
      <c r="H119" s="30">
        <f>Primary!G172</f>
        <v>0</v>
      </c>
      <c r="I119" s="29">
        <f>Primary!H172</f>
        <v>0</v>
      </c>
      <c r="J119" s="253">
        <f t="shared" ref="J119:J125" si="4">I119*H119</f>
        <v>0</v>
      </c>
      <c r="K119" s="254"/>
      <c r="L119" s="209"/>
      <c r="M119" s="68"/>
    </row>
    <row r="120" spans="3:13" x14ac:dyDescent="0.35">
      <c r="C120" s="13"/>
      <c r="D120" s="6">
        <v>5</v>
      </c>
      <c r="E120" s="307">
        <f>Primary!D173</f>
        <v>0</v>
      </c>
      <c r="F120" s="308"/>
      <c r="G120" s="2">
        <f>Primary!F173</f>
        <v>0</v>
      </c>
      <c r="H120" s="30">
        <f>Primary!G173</f>
        <v>0</v>
      </c>
      <c r="I120" s="29">
        <f>Primary!H173</f>
        <v>0</v>
      </c>
      <c r="J120" s="251">
        <f t="shared" si="4"/>
        <v>0</v>
      </c>
      <c r="K120" s="252"/>
      <c r="L120" s="209"/>
      <c r="M120" s="68"/>
    </row>
    <row r="121" spans="3:13" x14ac:dyDescent="0.35">
      <c r="C121" s="13"/>
      <c r="D121" s="6">
        <v>6</v>
      </c>
      <c r="E121" s="294">
        <f>Primary!D174</f>
        <v>0</v>
      </c>
      <c r="F121" s="296"/>
      <c r="G121" s="2">
        <f>Primary!F174</f>
        <v>0</v>
      </c>
      <c r="H121" s="30">
        <f>Primary!G174</f>
        <v>0</v>
      </c>
      <c r="I121" s="29">
        <f>Primary!H174</f>
        <v>0</v>
      </c>
      <c r="J121" s="251">
        <f t="shared" si="4"/>
        <v>0</v>
      </c>
      <c r="K121" s="252"/>
      <c r="L121" s="209"/>
      <c r="M121" s="68"/>
    </row>
    <row r="122" spans="3:13" x14ac:dyDescent="0.35">
      <c r="C122" s="13"/>
      <c r="D122" s="6">
        <v>7</v>
      </c>
      <c r="E122" s="307">
        <f>Primary!D175</f>
        <v>0</v>
      </c>
      <c r="F122" s="308"/>
      <c r="G122" s="2">
        <f>Primary!F175</f>
        <v>0</v>
      </c>
      <c r="H122" s="30">
        <f>Primary!G175</f>
        <v>0</v>
      </c>
      <c r="I122" s="29">
        <f>Primary!H175</f>
        <v>0</v>
      </c>
      <c r="J122" s="253">
        <f t="shared" si="4"/>
        <v>0</v>
      </c>
      <c r="K122" s="254"/>
      <c r="L122" s="209"/>
      <c r="M122" s="68"/>
    </row>
    <row r="123" spans="3:13" x14ac:dyDescent="0.35">
      <c r="C123" s="13"/>
      <c r="D123" s="6">
        <v>8</v>
      </c>
      <c r="E123" s="294">
        <f>Primary!D176</f>
        <v>0</v>
      </c>
      <c r="F123" s="296"/>
      <c r="G123" s="2">
        <f>Primary!F176</f>
        <v>0</v>
      </c>
      <c r="H123" s="30">
        <f>Primary!G176</f>
        <v>0</v>
      </c>
      <c r="I123" s="29">
        <f>Primary!H176</f>
        <v>0</v>
      </c>
      <c r="J123" s="251">
        <f t="shared" si="4"/>
        <v>0</v>
      </c>
      <c r="K123" s="252"/>
      <c r="L123" s="209"/>
      <c r="M123" s="68"/>
    </row>
    <row r="124" spans="3:13" x14ac:dyDescent="0.35">
      <c r="C124" s="13"/>
      <c r="D124" s="6">
        <v>9</v>
      </c>
      <c r="E124" s="307">
        <f>Primary!D177</f>
        <v>0</v>
      </c>
      <c r="F124" s="308"/>
      <c r="G124" s="2">
        <f>Primary!F177</f>
        <v>0</v>
      </c>
      <c r="H124" s="30">
        <f>Primary!G177</f>
        <v>0</v>
      </c>
      <c r="I124" s="29">
        <f>Primary!H177</f>
        <v>0</v>
      </c>
      <c r="J124" s="251">
        <f t="shared" si="4"/>
        <v>0</v>
      </c>
      <c r="K124" s="252"/>
      <c r="L124" s="209"/>
      <c r="M124" s="68"/>
    </row>
    <row r="125" spans="3:13" x14ac:dyDescent="0.35">
      <c r="C125" s="13"/>
      <c r="D125" s="6">
        <v>10</v>
      </c>
      <c r="E125" s="294">
        <f>Primary!D178</f>
        <v>0</v>
      </c>
      <c r="F125" s="296"/>
      <c r="G125" s="2">
        <f>Primary!F178</f>
        <v>0</v>
      </c>
      <c r="H125" s="30">
        <f>Primary!G178</f>
        <v>0</v>
      </c>
      <c r="I125" s="29">
        <f>Primary!H178</f>
        <v>0</v>
      </c>
      <c r="J125" s="253">
        <f t="shared" si="4"/>
        <v>0</v>
      </c>
      <c r="K125" s="254"/>
      <c r="L125" s="209"/>
      <c r="M125" s="68"/>
    </row>
    <row r="126" spans="3:13" x14ac:dyDescent="0.35">
      <c r="C126" s="13"/>
      <c r="D126" s="22"/>
      <c r="E126" s="23" t="s">
        <v>115</v>
      </c>
      <c r="F126" s="23"/>
      <c r="G126" s="23"/>
      <c r="H126" s="23"/>
      <c r="I126" s="23"/>
      <c r="J126" s="264">
        <f>SUM(J116:K125)</f>
        <v>0</v>
      </c>
      <c r="K126" s="309"/>
      <c r="L126" s="113">
        <f>SUM(L116:L125)</f>
        <v>0</v>
      </c>
      <c r="M126" s="68"/>
    </row>
    <row r="127" spans="3:13" ht="12" customHeight="1" x14ac:dyDescent="0.35">
      <c r="C127" s="24"/>
      <c r="D127" s="69"/>
      <c r="E127" s="69"/>
      <c r="F127" s="69"/>
      <c r="G127" s="69"/>
      <c r="H127" s="69"/>
      <c r="I127" s="69"/>
      <c r="J127" s="69"/>
      <c r="K127" s="69"/>
      <c r="L127" s="69"/>
      <c r="M127" s="70"/>
    </row>
    <row r="128" spans="3:13" ht="12" customHeight="1" x14ac:dyDescent="0.35"/>
    <row r="129" spans="2:13" ht="21" x14ac:dyDescent="0.5">
      <c r="C129" s="33"/>
      <c r="D129" s="34"/>
      <c r="E129" s="35" t="s">
        <v>127</v>
      </c>
      <c r="F129" s="34"/>
      <c r="G129" s="34"/>
      <c r="H129" s="34"/>
      <c r="I129" s="34"/>
      <c r="J129" s="34"/>
      <c r="K129" s="34"/>
      <c r="L129" s="34"/>
      <c r="M129" s="36"/>
    </row>
    <row r="130" spans="2:13" ht="12" customHeight="1" x14ac:dyDescent="0.35">
      <c r="L130"/>
    </row>
    <row r="131" spans="2:13" ht="12" customHeight="1" x14ac:dyDescent="0.5">
      <c r="C131" s="9"/>
      <c r="D131" s="10"/>
      <c r="E131" s="11"/>
      <c r="F131" s="10"/>
      <c r="G131" s="10"/>
      <c r="H131" s="10"/>
      <c r="I131" s="10"/>
      <c r="J131" s="10"/>
      <c r="K131" s="10"/>
      <c r="L131" s="10"/>
      <c r="M131" s="12"/>
    </row>
    <row r="132" spans="2:13" ht="15.5" x14ac:dyDescent="0.35">
      <c r="C132" s="13"/>
      <c r="D132" s="14"/>
      <c r="E132" s="15" t="s">
        <v>128</v>
      </c>
      <c r="F132" s="16"/>
      <c r="G132" s="16"/>
      <c r="H132" s="16"/>
      <c r="I132" s="16"/>
      <c r="J132" s="16"/>
      <c r="K132" s="16"/>
      <c r="L132" s="14"/>
      <c r="M132" s="17"/>
    </row>
    <row r="133" spans="2:13" ht="12" customHeight="1" x14ac:dyDescent="0.35">
      <c r="C133" s="13"/>
      <c r="D133" s="20"/>
      <c r="E133" s="19" t="s">
        <v>129</v>
      </c>
      <c r="F133" s="20"/>
      <c r="G133" s="20"/>
      <c r="H133" s="20"/>
      <c r="I133" s="20"/>
      <c r="J133" s="20"/>
      <c r="K133" s="20"/>
      <c r="L133" s="20"/>
      <c r="M133" s="17"/>
    </row>
    <row r="134" spans="2:13" s="1" customFormat="1" ht="13" x14ac:dyDescent="0.3">
      <c r="C134" s="43"/>
      <c r="D134" s="4"/>
      <c r="E134" s="241" t="s">
        <v>130</v>
      </c>
      <c r="F134" s="241" t="s">
        <v>19</v>
      </c>
      <c r="G134" s="241" t="s">
        <v>20</v>
      </c>
      <c r="H134" s="241" t="e">
        <f>Primary!#REF!</f>
        <v>#REF!</v>
      </c>
      <c r="I134" s="241" t="e">
        <f>Primary!#REF!</f>
        <v>#REF!</v>
      </c>
      <c r="J134" s="241" t="e">
        <f>Primary!#REF!</f>
        <v>#REF!</v>
      </c>
      <c r="K134" s="242" t="s">
        <v>24</v>
      </c>
      <c r="L134" s="225" t="s">
        <v>125</v>
      </c>
      <c r="M134" s="68"/>
    </row>
    <row r="135" spans="2:13" x14ac:dyDescent="0.35">
      <c r="B135" s="1"/>
      <c r="C135" s="43"/>
      <c r="D135" s="6"/>
      <c r="E135" s="2"/>
      <c r="F135" s="123" t="e">
        <f>Primary!#REF!</f>
        <v>#REF!</v>
      </c>
      <c r="G135" s="123" t="e">
        <f>Primary!#REF!</f>
        <v>#REF!</v>
      </c>
      <c r="H135" s="38" t="e">
        <f>Primary!#REF!</f>
        <v>#REF!</v>
      </c>
      <c r="I135" s="38" t="e">
        <f>Primary!#REF!</f>
        <v>#REF!</v>
      </c>
      <c r="J135" s="67" t="e">
        <f>Primary!#REF!</f>
        <v>#REF!</v>
      </c>
      <c r="K135" s="228" t="e">
        <f>Primary!#REF!</f>
        <v>#REF!</v>
      </c>
      <c r="L135" s="211"/>
      <c r="M135" s="68"/>
    </row>
    <row r="136" spans="2:13" x14ac:dyDescent="0.35">
      <c r="B136" s="1"/>
      <c r="C136" s="43"/>
      <c r="D136" s="7"/>
      <c r="E136" s="3"/>
      <c r="F136" s="135" t="e">
        <f>Primary!#REF!</f>
        <v>#REF!</v>
      </c>
      <c r="G136" s="135" t="e">
        <f>Primary!#REF!</f>
        <v>#REF!</v>
      </c>
      <c r="H136" s="245" t="e">
        <f>Primary!#REF!</f>
        <v>#REF!</v>
      </c>
      <c r="I136" s="46" t="e">
        <f>Primary!#REF!</f>
        <v>#REF!</v>
      </c>
      <c r="J136" s="46" t="e">
        <f>Primary!#REF!</f>
        <v>#REF!</v>
      </c>
      <c r="K136" s="229" t="e">
        <f>Primary!#REF!</f>
        <v>#REF!</v>
      </c>
      <c r="L136" s="212"/>
      <c r="M136" s="68"/>
    </row>
    <row r="137" spans="2:13" x14ac:dyDescent="0.35">
      <c r="B137" s="1"/>
      <c r="C137" s="43"/>
      <c r="D137" s="7"/>
      <c r="E137" s="3"/>
      <c r="F137" s="135" t="e">
        <f>Primary!#REF!</f>
        <v>#REF!</v>
      </c>
      <c r="G137" s="135" t="e">
        <f>Primary!#REF!</f>
        <v>#REF!</v>
      </c>
      <c r="H137" s="245" t="e">
        <f>Primary!#REF!</f>
        <v>#REF!</v>
      </c>
      <c r="I137" s="46" t="e">
        <f>Primary!#REF!</f>
        <v>#REF!</v>
      </c>
      <c r="J137" s="46" t="e">
        <f>Primary!#REF!</f>
        <v>#REF!</v>
      </c>
      <c r="K137" s="229" t="e">
        <f>Primary!#REF!</f>
        <v>#REF!</v>
      </c>
      <c r="L137" s="212"/>
      <c r="M137" s="68"/>
    </row>
    <row r="138" spans="2:13" x14ac:dyDescent="0.35">
      <c r="B138" s="1"/>
      <c r="C138" s="43"/>
      <c r="D138" s="7"/>
      <c r="E138" s="3"/>
      <c r="F138" s="135" t="e">
        <f>Primary!#REF!</f>
        <v>#REF!</v>
      </c>
      <c r="G138" s="135" t="e">
        <f>Primary!#REF!</f>
        <v>#REF!</v>
      </c>
      <c r="H138" s="245" t="e">
        <f>Primary!#REF!</f>
        <v>#REF!</v>
      </c>
      <c r="I138" s="46" t="e">
        <f>Primary!#REF!</f>
        <v>#REF!</v>
      </c>
      <c r="J138" s="46" t="e">
        <f>Primary!#REF!</f>
        <v>#REF!</v>
      </c>
      <c r="K138" s="229" t="e">
        <f>Primary!#REF!</f>
        <v>#REF!</v>
      </c>
      <c r="L138" s="212"/>
      <c r="M138" s="68"/>
    </row>
    <row r="139" spans="2:13" x14ac:dyDescent="0.35">
      <c r="B139" s="1"/>
      <c r="C139" s="43"/>
      <c r="D139" s="132"/>
      <c r="E139" s="8"/>
      <c r="F139" s="136" t="e">
        <f>Primary!#REF!</f>
        <v>#REF!</v>
      </c>
      <c r="G139" s="136" t="e">
        <f>Primary!#REF!</f>
        <v>#REF!</v>
      </c>
      <c r="H139" s="109" t="e">
        <f>Primary!#REF!</f>
        <v>#REF!</v>
      </c>
      <c r="I139" s="45" t="e">
        <f>Primary!#REF!</f>
        <v>#REF!</v>
      </c>
      <c r="J139" s="45" t="e">
        <f>Primary!#REF!</f>
        <v>#REF!</v>
      </c>
      <c r="K139" s="137" t="e">
        <f>Primary!#REF!</f>
        <v>#REF!</v>
      </c>
      <c r="L139" s="213"/>
      <c r="M139" s="68"/>
    </row>
    <row r="140" spans="2:13" x14ac:dyDescent="0.35">
      <c r="B140" s="1"/>
      <c r="C140" s="43"/>
      <c r="D140" s="22"/>
      <c r="E140" s="23" t="s">
        <v>131</v>
      </c>
      <c r="F140" s="23"/>
      <c r="G140" s="23"/>
      <c r="H140" s="23"/>
      <c r="I140" s="23"/>
      <c r="J140" s="23"/>
      <c r="K140" s="49" t="e">
        <f>SUM(K135:K139)</f>
        <v>#REF!</v>
      </c>
      <c r="L140" s="125">
        <f>SUM(L135:L139)</f>
        <v>0</v>
      </c>
      <c r="M140" s="68"/>
    </row>
    <row r="141" spans="2:13" x14ac:dyDescent="0.35">
      <c r="B141" s="1"/>
      <c r="C141" s="13"/>
      <c r="D141" s="20"/>
      <c r="E141" s="19" t="s">
        <v>132</v>
      </c>
      <c r="F141" s="20"/>
      <c r="G141" s="20"/>
      <c r="H141" s="20"/>
      <c r="I141" s="20"/>
      <c r="J141" s="20"/>
      <c r="K141" s="20"/>
      <c r="L141" s="20"/>
      <c r="M141" s="17"/>
    </row>
    <row r="142" spans="2:13" x14ac:dyDescent="0.35">
      <c r="B142" s="1"/>
      <c r="C142" s="43"/>
      <c r="D142" s="4"/>
      <c r="E142" s="241" t="s">
        <v>133</v>
      </c>
      <c r="F142" s="241" t="s">
        <v>22</v>
      </c>
      <c r="G142" s="241" t="s">
        <v>134</v>
      </c>
      <c r="H142" s="241" t="s">
        <v>23</v>
      </c>
      <c r="I142" s="241" t="s">
        <v>135</v>
      </c>
      <c r="J142" s="241" t="s">
        <v>136</v>
      </c>
      <c r="K142" s="242" t="s">
        <v>24</v>
      </c>
      <c r="L142" s="225" t="s">
        <v>125</v>
      </c>
      <c r="M142" s="68"/>
    </row>
    <row r="143" spans="2:13" x14ac:dyDescent="0.35">
      <c r="B143" s="1"/>
      <c r="C143" s="43"/>
      <c r="D143" s="6"/>
      <c r="E143" s="2" t="e">
        <f>Primary!#REF!</f>
        <v>#REF!</v>
      </c>
      <c r="F143" s="38" t="e">
        <f>Primary!#REF!</f>
        <v>#REF!</v>
      </c>
      <c r="G143" s="30" t="e">
        <f>_xlfn.SINGLE(Primary!#REF!)</f>
        <v>#REF!</v>
      </c>
      <c r="H143" s="38" t="e">
        <f>Primary!#REF!</f>
        <v>#REF!</v>
      </c>
      <c r="I143" s="133" t="e">
        <f>Primary!#REF!</f>
        <v>#REF!</v>
      </c>
      <c r="J143" s="134" t="e">
        <f>Primary!#REF!</f>
        <v>#REF!</v>
      </c>
      <c r="K143" s="230" t="e">
        <f>Primary!#REF!</f>
        <v>#REF!</v>
      </c>
      <c r="L143" s="211"/>
      <c r="M143" s="68"/>
    </row>
    <row r="144" spans="2:13" x14ac:dyDescent="0.35">
      <c r="B144" s="1"/>
      <c r="C144" s="43"/>
      <c r="D144" s="6"/>
      <c r="E144" s="2" t="e">
        <f>Primary!#REF!</f>
        <v>#REF!</v>
      </c>
      <c r="F144" s="38" t="e">
        <f>Primary!#REF!</f>
        <v>#REF!</v>
      </c>
      <c r="G144" s="30" t="e">
        <f>_xlfn.SINGLE(Primary!#REF!)</f>
        <v>#REF!</v>
      </c>
      <c r="H144" s="38" t="e">
        <f>Primary!#REF!</f>
        <v>#REF!</v>
      </c>
      <c r="I144" s="133" t="e">
        <f>Primary!#REF!</f>
        <v>#REF!</v>
      </c>
      <c r="J144" s="134" t="e">
        <f>Primary!#REF!</f>
        <v>#REF!</v>
      </c>
      <c r="K144" s="230" t="e">
        <f>Primary!#REF!</f>
        <v>#REF!</v>
      </c>
      <c r="L144" s="211"/>
      <c r="M144" s="68"/>
    </row>
    <row r="145" spans="2:13" x14ac:dyDescent="0.35">
      <c r="B145" s="1"/>
      <c r="C145" s="43"/>
      <c r="D145" s="6"/>
      <c r="E145" s="2" t="e">
        <f>Primary!#REF!</f>
        <v>#REF!</v>
      </c>
      <c r="F145" s="38" t="e">
        <f>Primary!#REF!</f>
        <v>#REF!</v>
      </c>
      <c r="G145" s="30" t="e">
        <f>_xlfn.SINGLE(Primary!#REF!)</f>
        <v>#REF!</v>
      </c>
      <c r="H145" s="38" t="e">
        <f>Primary!#REF!</f>
        <v>#REF!</v>
      </c>
      <c r="I145" s="133" t="e">
        <f>Primary!#REF!</f>
        <v>#REF!</v>
      </c>
      <c r="J145" s="134" t="e">
        <f>Primary!#REF!</f>
        <v>#REF!</v>
      </c>
      <c r="K145" s="230" t="e">
        <f>Primary!#REF!</f>
        <v>#REF!</v>
      </c>
      <c r="L145" s="211"/>
      <c r="M145" s="68"/>
    </row>
    <row r="146" spans="2:13" x14ac:dyDescent="0.35">
      <c r="B146" s="1"/>
      <c r="C146" s="43"/>
      <c r="D146" s="22"/>
      <c r="E146" s="23" t="s">
        <v>137</v>
      </c>
      <c r="F146" s="23"/>
      <c r="G146" s="23"/>
      <c r="H146" s="23"/>
      <c r="I146" s="23"/>
      <c r="J146" s="23"/>
      <c r="K146" s="49" t="e">
        <f>SUM(K143:K145)</f>
        <v>#REF!</v>
      </c>
      <c r="L146" s="125">
        <f>SUM(L143:L145)</f>
        <v>0</v>
      </c>
      <c r="M146" s="68"/>
    </row>
    <row r="147" spans="2:13" x14ac:dyDescent="0.35">
      <c r="B147" s="1"/>
      <c r="C147" s="43"/>
      <c r="D147" s="20"/>
      <c r="E147" s="19" t="s">
        <v>138</v>
      </c>
      <c r="F147" s="20"/>
      <c r="G147" s="20"/>
      <c r="H147" s="20"/>
      <c r="I147" s="20"/>
      <c r="J147" s="20"/>
      <c r="K147" s="20"/>
      <c r="L147" s="20"/>
      <c r="M147" s="68"/>
    </row>
    <row r="148" spans="2:13" x14ac:dyDescent="0.35">
      <c r="B148" s="1"/>
      <c r="C148" s="43"/>
      <c r="D148" s="42"/>
      <c r="E148" s="303" t="s">
        <v>139</v>
      </c>
      <c r="F148" s="303"/>
      <c r="G148" s="244" t="e">
        <f>Primary!#REF!</f>
        <v>#REF!</v>
      </c>
      <c r="H148" s="244" t="e">
        <f>Primary!#REF!</f>
        <v>#REF!</v>
      </c>
      <c r="I148" s="244" t="e">
        <f>Primary!#REF!</f>
        <v>#REF!</v>
      </c>
      <c r="J148" s="244" t="e">
        <f>Primary!#REF!</f>
        <v>#REF!</v>
      </c>
      <c r="K148" s="191" t="e">
        <f>Primary!#REF!</f>
        <v>#REF!</v>
      </c>
      <c r="L148" s="225" t="s">
        <v>125</v>
      </c>
      <c r="M148" s="68"/>
    </row>
    <row r="149" spans="2:13" x14ac:dyDescent="0.35">
      <c r="B149" s="1"/>
      <c r="C149" s="43"/>
      <c r="D149" s="64">
        <v>1</v>
      </c>
      <c r="E149" s="301" t="e">
        <f>Primary!#REF!</f>
        <v>#REF!</v>
      </c>
      <c r="F149" s="302"/>
      <c r="G149" s="62" t="e">
        <f>Primary!#REF!</f>
        <v>#REF!</v>
      </c>
      <c r="H149" s="38" t="e">
        <f>Primary!#REF!</f>
        <v>#REF!</v>
      </c>
      <c r="I149" s="38" t="e">
        <f>Primary!#REF!</f>
        <v>#REF!</v>
      </c>
      <c r="J149" s="38" t="e">
        <f>Primary!#REF!</f>
        <v>#REF!</v>
      </c>
      <c r="K149" s="63" t="e">
        <f>Primary!#REF!</f>
        <v>#REF!</v>
      </c>
      <c r="L149" s="208"/>
      <c r="M149" s="68"/>
    </row>
    <row r="150" spans="2:13" x14ac:dyDescent="0.35">
      <c r="B150" s="1"/>
      <c r="C150" s="43"/>
      <c r="D150" s="7">
        <v>2</v>
      </c>
      <c r="E150" s="294" t="e">
        <f>Primary!#REF!</f>
        <v>#REF!</v>
      </c>
      <c r="F150" s="296"/>
      <c r="G150" s="39" t="e">
        <f>Primary!#REF!</f>
        <v>#REF!</v>
      </c>
      <c r="H150" s="245" t="e">
        <f>Primary!#REF!</f>
        <v>#REF!</v>
      </c>
      <c r="I150" s="245" t="e">
        <f>Primary!#REF!</f>
        <v>#REF!</v>
      </c>
      <c r="J150" s="245" t="e">
        <f>Primary!#REF!</f>
        <v>#REF!</v>
      </c>
      <c r="K150" s="41" t="e">
        <f>Primary!#REF!</f>
        <v>#REF!</v>
      </c>
      <c r="L150" s="208"/>
      <c r="M150" s="68"/>
    </row>
    <row r="151" spans="2:13" x14ac:dyDescent="0.35">
      <c r="B151" s="1"/>
      <c r="C151" s="43"/>
      <c r="D151" s="7">
        <v>3</v>
      </c>
      <c r="E151" s="294"/>
      <c r="F151" s="296"/>
      <c r="G151" s="39"/>
      <c r="H151" s="245" t="e">
        <f>Primary!#REF!</f>
        <v>#REF!</v>
      </c>
      <c r="I151" s="245" t="e">
        <f>Primary!#REF!</f>
        <v>#REF!</v>
      </c>
      <c r="J151" s="245" t="e">
        <f>Primary!#REF!</f>
        <v>#REF!</v>
      </c>
      <c r="K151" s="41" t="e">
        <f>Primary!#REF!</f>
        <v>#REF!</v>
      </c>
      <c r="L151" s="208"/>
      <c r="M151" s="68"/>
    </row>
    <row r="152" spans="2:13" x14ac:dyDescent="0.35">
      <c r="B152" s="1"/>
      <c r="C152" s="43"/>
      <c r="D152" s="7">
        <v>4</v>
      </c>
      <c r="E152" s="301" t="e">
        <f>Primary!#REF!</f>
        <v>#REF!</v>
      </c>
      <c r="F152" s="302"/>
      <c r="G152" s="62" t="e">
        <f>Primary!#REF!</f>
        <v>#REF!</v>
      </c>
      <c r="H152" s="38" t="e">
        <f>Primary!#REF!</f>
        <v>#REF!</v>
      </c>
      <c r="I152" s="38" t="e">
        <f>Primary!#REF!</f>
        <v>#REF!</v>
      </c>
      <c r="J152" s="38" t="e">
        <f>Primary!#REF!</f>
        <v>#REF!</v>
      </c>
      <c r="K152" s="63" t="e">
        <f>Primary!#REF!</f>
        <v>#REF!</v>
      </c>
      <c r="L152" s="208"/>
      <c r="M152" s="68"/>
    </row>
    <row r="153" spans="2:13" x14ac:dyDescent="0.35">
      <c r="B153" s="1"/>
      <c r="C153" s="43"/>
      <c r="D153" s="7">
        <v>5</v>
      </c>
      <c r="E153" s="294" t="e">
        <f>Primary!#REF!</f>
        <v>#REF!</v>
      </c>
      <c r="F153" s="296"/>
      <c r="G153" s="39" t="e">
        <f>Primary!#REF!</f>
        <v>#REF!</v>
      </c>
      <c r="H153" s="245" t="e">
        <f>Primary!#REF!</f>
        <v>#REF!</v>
      </c>
      <c r="I153" s="245" t="e">
        <f>Primary!#REF!</f>
        <v>#REF!</v>
      </c>
      <c r="J153" s="245" t="e">
        <f>Primary!#REF!</f>
        <v>#REF!</v>
      </c>
      <c r="K153" s="41" t="e">
        <f>Primary!#REF!</f>
        <v>#REF!</v>
      </c>
      <c r="L153" s="208"/>
      <c r="M153" s="68"/>
    </row>
    <row r="154" spans="2:13" x14ac:dyDescent="0.35">
      <c r="B154" s="1"/>
      <c r="C154" s="43"/>
      <c r="D154" s="7">
        <v>6</v>
      </c>
      <c r="E154" s="294" t="e">
        <f>Primary!#REF!</f>
        <v>#REF!</v>
      </c>
      <c r="F154" s="296"/>
      <c r="G154" s="39" t="e">
        <f>Primary!#REF!</f>
        <v>#REF!</v>
      </c>
      <c r="H154" s="245" t="e">
        <f>Primary!#REF!</f>
        <v>#REF!</v>
      </c>
      <c r="I154" s="245" t="e">
        <f>Primary!#REF!</f>
        <v>#REF!</v>
      </c>
      <c r="J154" s="245" t="e">
        <f>Primary!#REF!</f>
        <v>#REF!</v>
      </c>
      <c r="K154" s="41" t="e">
        <f>Primary!#REF!</f>
        <v>#REF!</v>
      </c>
      <c r="L154" s="208"/>
      <c r="M154" s="68"/>
    </row>
    <row r="155" spans="2:13" x14ac:dyDescent="0.35">
      <c r="B155" s="1"/>
      <c r="C155" s="43"/>
      <c r="D155" s="7">
        <v>7</v>
      </c>
      <c r="E155" s="301" t="e">
        <f>Primary!#REF!</f>
        <v>#REF!</v>
      </c>
      <c r="F155" s="302"/>
      <c r="G155" s="62" t="e">
        <f>Primary!#REF!</f>
        <v>#REF!</v>
      </c>
      <c r="H155" s="38" t="e">
        <f>Primary!#REF!</f>
        <v>#REF!</v>
      </c>
      <c r="I155" s="38" t="e">
        <f>Primary!#REF!</f>
        <v>#REF!</v>
      </c>
      <c r="J155" s="38" t="e">
        <f>Primary!#REF!</f>
        <v>#REF!</v>
      </c>
      <c r="K155" s="63" t="e">
        <f>Primary!#REF!</f>
        <v>#REF!</v>
      </c>
      <c r="L155" s="208"/>
      <c r="M155" s="68"/>
    </row>
    <row r="156" spans="2:13" x14ac:dyDescent="0.35">
      <c r="C156" s="43"/>
      <c r="D156" s="7">
        <v>8</v>
      </c>
      <c r="E156" s="294" t="e">
        <f>Primary!#REF!</f>
        <v>#REF!</v>
      </c>
      <c r="F156" s="296"/>
      <c r="G156" s="39" t="e">
        <f>Primary!#REF!</f>
        <v>#REF!</v>
      </c>
      <c r="H156" s="245" t="e">
        <f>Primary!#REF!</f>
        <v>#REF!</v>
      </c>
      <c r="I156" s="245" t="e">
        <f>Primary!#REF!</f>
        <v>#REF!</v>
      </c>
      <c r="J156" s="245" t="e">
        <f>Primary!#REF!</f>
        <v>#REF!</v>
      </c>
      <c r="K156" s="41" t="e">
        <f>Primary!#REF!</f>
        <v>#REF!</v>
      </c>
      <c r="L156" s="208"/>
      <c r="M156" s="68"/>
    </row>
    <row r="157" spans="2:13" x14ac:dyDescent="0.35">
      <c r="C157" s="43"/>
      <c r="D157" s="7">
        <v>9</v>
      </c>
      <c r="E157" s="294" t="e">
        <f>Primary!#REF!</f>
        <v>#REF!</v>
      </c>
      <c r="F157" s="296"/>
      <c r="G157" s="39" t="e">
        <f>Primary!#REF!</f>
        <v>#REF!</v>
      </c>
      <c r="H157" s="245" t="e">
        <f>Primary!#REF!</f>
        <v>#REF!</v>
      </c>
      <c r="I157" s="245" t="e">
        <f>Primary!#REF!</f>
        <v>#REF!</v>
      </c>
      <c r="J157" s="245" t="e">
        <f>Primary!#REF!</f>
        <v>#REF!</v>
      </c>
      <c r="K157" s="41" t="e">
        <f>Primary!#REF!</f>
        <v>#REF!</v>
      </c>
      <c r="L157" s="208"/>
      <c r="M157" s="68"/>
    </row>
    <row r="158" spans="2:13" x14ac:dyDescent="0.35">
      <c r="C158" s="43"/>
      <c r="D158" s="7">
        <v>10</v>
      </c>
      <c r="E158" s="301" t="e">
        <f>Primary!#REF!</f>
        <v>#REF!</v>
      </c>
      <c r="F158" s="302"/>
      <c r="G158" s="62" t="e">
        <f>Primary!#REF!</f>
        <v>#REF!</v>
      </c>
      <c r="H158" s="38" t="e">
        <f>Primary!#REF!</f>
        <v>#REF!</v>
      </c>
      <c r="I158" s="38" t="e">
        <f>Primary!#REF!</f>
        <v>#REF!</v>
      </c>
      <c r="J158" s="38" t="e">
        <f>Primary!#REF!</f>
        <v>#REF!</v>
      </c>
      <c r="K158" s="63" t="e">
        <f>Primary!#REF!</f>
        <v>#REF!</v>
      </c>
      <c r="L158" s="208"/>
      <c r="M158" s="68"/>
    </row>
    <row r="159" spans="2:13" x14ac:dyDescent="0.35">
      <c r="C159" s="43"/>
      <c r="D159" s="142"/>
      <c r="E159" s="114" t="s">
        <v>140</v>
      </c>
      <c r="F159" s="114"/>
      <c r="G159" s="114"/>
      <c r="H159" s="114"/>
      <c r="I159" s="114"/>
      <c r="J159" s="114"/>
      <c r="K159" s="115" t="e">
        <f>SUM(K149:K158)</f>
        <v>#REF!</v>
      </c>
      <c r="L159" s="113"/>
      <c r="M159" s="68"/>
    </row>
    <row r="160" spans="2:13" x14ac:dyDescent="0.35">
      <c r="C160" s="43"/>
      <c r="D160" s="20"/>
      <c r="E160" s="19" t="s">
        <v>141</v>
      </c>
      <c r="F160" s="20"/>
      <c r="G160" s="20"/>
      <c r="H160" s="20"/>
      <c r="I160" s="20"/>
      <c r="J160" s="20"/>
      <c r="K160" s="20"/>
      <c r="L160" s="20"/>
      <c r="M160" s="68"/>
    </row>
    <row r="161" spans="3:13" x14ac:dyDescent="0.35">
      <c r="C161" s="43"/>
      <c r="D161" s="42"/>
      <c r="E161" s="231" t="s">
        <v>139</v>
      </c>
      <c r="F161" s="303" t="s">
        <v>142</v>
      </c>
      <c r="G161" s="303"/>
      <c r="H161" s="138"/>
      <c r="I161" s="140"/>
      <c r="J161" s="60"/>
      <c r="K161" s="139" t="s">
        <v>9</v>
      </c>
      <c r="L161" s="111" t="s">
        <v>125</v>
      </c>
      <c r="M161" s="68"/>
    </row>
    <row r="162" spans="3:13" x14ac:dyDescent="0.35">
      <c r="C162" s="43"/>
      <c r="D162" s="64">
        <v>1</v>
      </c>
      <c r="E162" s="147" t="e">
        <f>Primary!#REF!</f>
        <v>#REF!</v>
      </c>
      <c r="F162" s="304" t="e">
        <f>_xlfn.SINGLE(Primary!#REF!)</f>
        <v>#REF!</v>
      </c>
      <c r="G162" s="305"/>
      <c r="H162" s="39" t="e">
        <f>Primary!#REF!</f>
        <v>#REF!</v>
      </c>
      <c r="I162" s="47" t="e">
        <f>Primary!#REF!</f>
        <v>#REF!</v>
      </c>
      <c r="J162" s="245" t="e">
        <f>Primary!#REF!</f>
        <v>#REF!</v>
      </c>
      <c r="K162" s="229" t="e">
        <f>Primary!#REF!</f>
        <v>#REF!</v>
      </c>
      <c r="L162" s="208"/>
      <c r="M162" s="68"/>
    </row>
    <row r="163" spans="3:13" x14ac:dyDescent="0.35">
      <c r="C163" s="43"/>
      <c r="D163" s="7"/>
      <c r="E163" s="147" t="e">
        <f>Primary!#REF!</f>
        <v>#REF!</v>
      </c>
      <c r="F163" s="306" t="e">
        <f>_xlfn.SINGLE(Primary!#REF!)</f>
        <v>#REF!</v>
      </c>
      <c r="G163" s="306"/>
      <c r="H163" s="39" t="e">
        <f>Primary!#REF!</f>
        <v>#REF!</v>
      </c>
      <c r="I163" s="47" t="e">
        <f>Primary!#REF!</f>
        <v>#REF!</v>
      </c>
      <c r="J163" s="245" t="e">
        <f>Primary!#REF!</f>
        <v>#REF!</v>
      </c>
      <c r="K163" s="229" t="e">
        <f>Primary!#REF!</f>
        <v>#REF!</v>
      </c>
      <c r="L163" s="208"/>
      <c r="M163" s="68"/>
    </row>
    <row r="164" spans="3:13" x14ac:dyDescent="0.35">
      <c r="C164" s="43"/>
      <c r="D164" s="143"/>
      <c r="E164" s="144" t="s">
        <v>143</v>
      </c>
      <c r="F164" s="145"/>
      <c r="G164" s="243"/>
      <c r="H164" s="145"/>
      <c r="I164" s="145"/>
      <c r="J164" s="145"/>
      <c r="K164" s="115" t="e">
        <f>SUM(K162:K163)</f>
        <v>#REF!</v>
      </c>
      <c r="L164" s="141">
        <f>SUM(L162:L163)</f>
        <v>0</v>
      </c>
      <c r="M164" s="68"/>
    </row>
    <row r="165" spans="3:13" ht="12" customHeight="1" x14ac:dyDescent="0.35">
      <c r="C165" s="48"/>
      <c r="D165" s="25"/>
      <c r="E165" s="25"/>
      <c r="F165" s="25"/>
      <c r="G165" s="25"/>
      <c r="H165" s="25"/>
      <c r="I165" s="25"/>
      <c r="J165" s="25"/>
      <c r="K165" s="25"/>
      <c r="L165" s="25"/>
      <c r="M165" s="70"/>
    </row>
    <row r="166" spans="3:13" ht="12" customHeight="1" x14ac:dyDescent="0.35"/>
    <row r="167" spans="3:13" ht="12" customHeight="1" x14ac:dyDescent="0.5">
      <c r="C167" s="9"/>
      <c r="D167" s="10"/>
      <c r="E167" s="11"/>
      <c r="F167" s="10"/>
      <c r="G167" s="10"/>
      <c r="H167" s="10"/>
      <c r="I167" s="10"/>
      <c r="J167" s="10"/>
      <c r="K167" s="10"/>
      <c r="L167" s="10"/>
      <c r="M167" s="12"/>
    </row>
    <row r="168" spans="3:13" ht="15.5" x14ac:dyDescent="0.35">
      <c r="C168" s="13"/>
      <c r="D168" s="14"/>
      <c r="E168" s="15" t="s">
        <v>144</v>
      </c>
      <c r="F168" s="16"/>
      <c r="G168" s="16"/>
      <c r="H168" s="16"/>
      <c r="I168" s="16"/>
      <c r="J168" s="16"/>
      <c r="K168" s="16"/>
      <c r="L168" s="14"/>
      <c r="M168" s="17"/>
    </row>
    <row r="169" spans="3:13" x14ac:dyDescent="0.35">
      <c r="C169" s="13"/>
      <c r="D169" s="20"/>
      <c r="E169" s="19" t="s">
        <v>145</v>
      </c>
      <c r="F169" s="20"/>
      <c r="G169" s="20"/>
      <c r="H169" s="20"/>
      <c r="I169" s="20"/>
      <c r="J169" s="20"/>
      <c r="K169" s="20"/>
      <c r="L169" s="20"/>
      <c r="M169" s="17"/>
    </row>
    <row r="170" spans="3:13" x14ac:dyDescent="0.35">
      <c r="C170" s="43"/>
      <c r="D170" s="40"/>
      <c r="E170" s="241" t="s">
        <v>19</v>
      </c>
      <c r="F170" s="241" t="s">
        <v>20</v>
      </c>
      <c r="G170" s="241" t="e">
        <f>Primary!#REF!</f>
        <v>#REF!</v>
      </c>
      <c r="H170" s="241" t="e">
        <f>Primary!#REF!</f>
        <v>#REF!</v>
      </c>
      <c r="I170" s="241" t="e">
        <f>Primary!#REF!</f>
        <v>#REF!</v>
      </c>
      <c r="J170" s="241" t="e">
        <f>Primary!#REF!</f>
        <v>#REF!</v>
      </c>
      <c r="K170" s="242" t="s">
        <v>9</v>
      </c>
      <c r="L170" s="225" t="s">
        <v>125</v>
      </c>
      <c r="M170" s="68"/>
    </row>
    <row r="171" spans="3:13" x14ac:dyDescent="0.35">
      <c r="C171" s="43"/>
      <c r="D171" s="58">
        <v>1</v>
      </c>
      <c r="E171" s="146" t="e">
        <f>Primary!#REF!</f>
        <v>#REF!</v>
      </c>
      <c r="F171" s="147" t="e">
        <f>Primary!#REF!</f>
        <v>#REF!</v>
      </c>
      <c r="G171" s="39" t="e">
        <f>Primary!#REF!</f>
        <v>#REF!</v>
      </c>
      <c r="H171" s="47" t="e">
        <f>Primary!#REF!</f>
        <v>#REF!</v>
      </c>
      <c r="I171" s="47" t="e">
        <f>Primary!#REF!</f>
        <v>#REF!</v>
      </c>
      <c r="J171" s="46" t="e">
        <f>Primary!#REF!</f>
        <v>#REF!</v>
      </c>
      <c r="K171" s="229" t="e">
        <f>Primary!#REF!</f>
        <v>#REF!</v>
      </c>
      <c r="L171" s="208"/>
      <c r="M171" s="68"/>
    </row>
    <row r="172" spans="3:13" x14ac:dyDescent="0.35">
      <c r="C172" s="43"/>
      <c r="D172" s="59">
        <v>2</v>
      </c>
      <c r="E172" s="146" t="e">
        <f>Primary!#REF!</f>
        <v>#REF!</v>
      </c>
      <c r="F172" s="147" t="e">
        <f>Primary!#REF!</f>
        <v>#REF!</v>
      </c>
      <c r="G172" s="39" t="e">
        <f>Primary!#REF!</f>
        <v>#REF!</v>
      </c>
      <c r="H172" s="47" t="e">
        <f>Primary!#REF!</f>
        <v>#REF!</v>
      </c>
      <c r="I172" s="47" t="e">
        <f>Primary!#REF!</f>
        <v>#REF!</v>
      </c>
      <c r="J172" s="245" t="e">
        <f>Primary!#REF!</f>
        <v>#REF!</v>
      </c>
      <c r="K172" s="229" t="e">
        <f>Primary!#REF!</f>
        <v>#REF!</v>
      </c>
      <c r="L172" s="209"/>
      <c r="M172" s="68"/>
    </row>
    <row r="173" spans="3:13" x14ac:dyDescent="0.35">
      <c r="C173" s="43"/>
      <c r="D173" s="59">
        <v>3</v>
      </c>
      <c r="E173" s="146" t="e">
        <f>Primary!#REF!</f>
        <v>#REF!</v>
      </c>
      <c r="F173" s="147" t="e">
        <f>Primary!#REF!</f>
        <v>#REF!</v>
      </c>
      <c r="G173" s="39" t="e">
        <f>Primary!#REF!</f>
        <v>#REF!</v>
      </c>
      <c r="H173" s="47" t="e">
        <f>Primary!#REF!</f>
        <v>#REF!</v>
      </c>
      <c r="I173" s="47" t="e">
        <f>Primary!#REF!</f>
        <v>#REF!</v>
      </c>
      <c r="J173" s="46" t="e">
        <f>Primary!#REF!</f>
        <v>#REF!</v>
      </c>
      <c r="K173" s="229" t="e">
        <f>Primary!#REF!</f>
        <v>#REF!</v>
      </c>
      <c r="L173" s="209"/>
      <c r="M173" s="68"/>
    </row>
    <row r="174" spans="3:13" x14ac:dyDescent="0.35">
      <c r="C174" s="43"/>
      <c r="D174" s="59">
        <v>4</v>
      </c>
      <c r="E174" s="146" t="e">
        <f>Primary!#REF!</f>
        <v>#REF!</v>
      </c>
      <c r="F174" s="147" t="e">
        <f>Primary!#REF!</f>
        <v>#REF!</v>
      </c>
      <c r="G174" s="39" t="e">
        <f>Primary!#REF!</f>
        <v>#REF!</v>
      </c>
      <c r="H174" s="47" t="e">
        <f>Primary!#REF!</f>
        <v>#REF!</v>
      </c>
      <c r="I174" s="47" t="e">
        <f>Primary!#REF!</f>
        <v>#REF!</v>
      </c>
      <c r="J174" s="46" t="e">
        <f>Primary!#REF!</f>
        <v>#REF!</v>
      </c>
      <c r="K174" s="229" t="e">
        <f>Primary!#REF!</f>
        <v>#REF!</v>
      </c>
      <c r="L174" s="209"/>
      <c r="M174" s="68"/>
    </row>
    <row r="175" spans="3:13" x14ac:dyDescent="0.35">
      <c r="C175" s="43"/>
      <c r="D175" s="59">
        <v>5</v>
      </c>
      <c r="E175" s="146" t="e">
        <f>Primary!#REF!</f>
        <v>#REF!</v>
      </c>
      <c r="F175" s="147" t="e">
        <f>Primary!#REF!</f>
        <v>#REF!</v>
      </c>
      <c r="G175" s="39" t="e">
        <f>Primary!#REF!</f>
        <v>#REF!</v>
      </c>
      <c r="H175" s="47" t="e">
        <f>Primary!#REF!</f>
        <v>#REF!</v>
      </c>
      <c r="I175" s="47" t="e">
        <f>Primary!#REF!</f>
        <v>#REF!</v>
      </c>
      <c r="J175" s="245" t="e">
        <f>Primary!#REF!</f>
        <v>#REF!</v>
      </c>
      <c r="K175" s="229" t="e">
        <f>Primary!#REF!</f>
        <v>#REF!</v>
      </c>
      <c r="L175" s="210"/>
      <c r="M175" s="68"/>
    </row>
    <row r="176" spans="3:13" x14ac:dyDescent="0.35">
      <c r="C176" s="43"/>
      <c r="D176" s="203"/>
      <c r="E176" s="114" t="s">
        <v>146</v>
      </c>
      <c r="F176" s="143"/>
      <c r="G176" s="143"/>
      <c r="H176" s="143"/>
      <c r="I176" s="143"/>
      <c r="J176" s="143"/>
      <c r="K176" s="239" t="e">
        <f>SUM(K171:K175)</f>
        <v>#REF!</v>
      </c>
      <c r="L176" s="141">
        <f>SUM(L171:L175)</f>
        <v>0</v>
      </c>
      <c r="M176" s="68"/>
    </row>
    <row r="177" spans="3:13" x14ac:dyDescent="0.35">
      <c r="C177" s="13"/>
      <c r="D177" s="20"/>
      <c r="E177" s="19" t="s">
        <v>132</v>
      </c>
      <c r="F177" s="20"/>
      <c r="G177" s="20"/>
      <c r="H177" s="20"/>
      <c r="I177" s="20"/>
      <c r="J177" s="20"/>
      <c r="K177" s="20"/>
      <c r="L177" s="20"/>
      <c r="M177" s="17"/>
    </row>
    <row r="178" spans="3:13" x14ac:dyDescent="0.35">
      <c r="C178" s="43"/>
      <c r="D178" s="4"/>
      <c r="E178" s="241" t="s">
        <v>133</v>
      </c>
      <c r="F178" s="241" t="s">
        <v>22</v>
      </c>
      <c r="G178" s="241" t="s">
        <v>134</v>
      </c>
      <c r="H178" s="241" t="s">
        <v>23</v>
      </c>
      <c r="I178" s="241" t="s">
        <v>135</v>
      </c>
      <c r="J178" s="241" t="s">
        <v>136</v>
      </c>
      <c r="K178" s="242" t="s">
        <v>24</v>
      </c>
      <c r="L178" s="225" t="s">
        <v>125</v>
      </c>
      <c r="M178" s="68"/>
    </row>
    <row r="179" spans="3:13" x14ac:dyDescent="0.35">
      <c r="C179" s="43"/>
      <c r="D179" s="6">
        <v>1</v>
      </c>
      <c r="E179" s="2" t="e">
        <f>Primary!#REF!</f>
        <v>#REF!</v>
      </c>
      <c r="F179" s="30" t="e">
        <f>Primary!#REF!</f>
        <v>#REF!</v>
      </c>
      <c r="G179" s="30" t="e">
        <f>_xlfn.SINGLE(Primary!#REF!)</f>
        <v>#REF!</v>
      </c>
      <c r="H179" s="30" t="e">
        <f>Primary!#REF!</f>
        <v>#REF!</v>
      </c>
      <c r="I179" s="227" t="e">
        <f>Primary!#REF!</f>
        <v>#REF!</v>
      </c>
      <c r="J179" s="227" t="e">
        <f>Primary!#REF!</f>
        <v>#REF!</v>
      </c>
      <c r="K179" s="228" t="e">
        <f>Primary!#REF!</f>
        <v>#REF!</v>
      </c>
      <c r="L179" s="211"/>
      <c r="M179" s="68"/>
    </row>
    <row r="180" spans="3:13" x14ac:dyDescent="0.35">
      <c r="C180" s="43"/>
      <c r="D180" s="6">
        <v>2</v>
      </c>
      <c r="E180" s="2" t="e">
        <f>Primary!#REF!</f>
        <v>#REF!</v>
      </c>
      <c r="F180" s="30" t="e">
        <f>Primary!#REF!</f>
        <v>#REF!</v>
      </c>
      <c r="G180" s="30" t="e">
        <f>_xlfn.SINGLE(Primary!#REF!)</f>
        <v>#REF!</v>
      </c>
      <c r="H180" s="30" t="e">
        <f>Primary!#REF!</f>
        <v>#REF!</v>
      </c>
      <c r="I180" s="227" t="e">
        <f>Primary!#REF!</f>
        <v>#REF!</v>
      </c>
      <c r="J180" s="227" t="e">
        <f>Primary!#REF!</f>
        <v>#REF!</v>
      </c>
      <c r="K180" s="228" t="e">
        <f>Primary!#REF!</f>
        <v>#REF!</v>
      </c>
      <c r="L180" s="211"/>
      <c r="M180" s="68"/>
    </row>
    <row r="181" spans="3:13" x14ac:dyDescent="0.35">
      <c r="C181" s="43"/>
      <c r="D181" s="6">
        <v>3</v>
      </c>
      <c r="E181" s="2" t="e">
        <f>Primary!#REF!</f>
        <v>#REF!</v>
      </c>
      <c r="F181" s="30" t="e">
        <f>Primary!#REF!</f>
        <v>#REF!</v>
      </c>
      <c r="G181" s="30" t="e">
        <f>_xlfn.SINGLE(Primary!#REF!)</f>
        <v>#REF!</v>
      </c>
      <c r="H181" s="30" t="e">
        <f>Primary!#REF!</f>
        <v>#REF!</v>
      </c>
      <c r="I181" s="227" t="e">
        <f>Primary!#REF!</f>
        <v>#REF!</v>
      </c>
      <c r="J181" s="227" t="e">
        <f>Primary!#REF!</f>
        <v>#REF!</v>
      </c>
      <c r="K181" s="228" t="e">
        <f>Primary!#REF!</f>
        <v>#REF!</v>
      </c>
      <c r="L181" s="211"/>
      <c r="M181" s="68"/>
    </row>
    <row r="182" spans="3:13" x14ac:dyDescent="0.35">
      <c r="C182" s="43"/>
      <c r="D182" s="22"/>
      <c r="E182" s="23" t="s">
        <v>137</v>
      </c>
      <c r="F182" s="23"/>
      <c r="G182" s="23"/>
      <c r="H182" s="23"/>
      <c r="I182" s="23"/>
      <c r="J182" s="23"/>
      <c r="K182" s="49" t="e">
        <f>SUM(K179:K181)</f>
        <v>#REF!</v>
      </c>
      <c r="L182" s="125">
        <f>SUM(L179:L181)</f>
        <v>0</v>
      </c>
      <c r="M182" s="68"/>
    </row>
    <row r="183" spans="3:13" x14ac:dyDescent="0.35">
      <c r="C183" s="43"/>
      <c r="D183" s="20"/>
      <c r="E183" s="19" t="s">
        <v>138</v>
      </c>
      <c r="F183" s="20"/>
      <c r="G183" s="20"/>
      <c r="H183" s="20"/>
      <c r="I183" s="20"/>
      <c r="J183" s="20"/>
      <c r="K183" s="20"/>
      <c r="L183" s="20"/>
      <c r="M183" s="68"/>
    </row>
    <row r="184" spans="3:13" x14ac:dyDescent="0.35">
      <c r="C184" s="43"/>
      <c r="D184" s="42"/>
      <c r="E184" s="303" t="s">
        <v>139</v>
      </c>
      <c r="F184" s="303"/>
      <c r="G184" s="244" t="s">
        <v>147</v>
      </c>
      <c r="H184" s="244" t="s">
        <v>69</v>
      </c>
      <c r="I184" s="244"/>
      <c r="J184" s="244"/>
      <c r="K184" s="191" t="s">
        <v>9</v>
      </c>
      <c r="L184" s="225" t="s">
        <v>125</v>
      </c>
      <c r="M184" s="68"/>
    </row>
    <row r="185" spans="3:13" x14ac:dyDescent="0.35">
      <c r="C185" s="43"/>
      <c r="D185" s="64">
        <v>1</v>
      </c>
      <c r="E185" s="301" t="s">
        <v>70</v>
      </c>
      <c r="F185" s="302"/>
      <c r="G185" s="149" t="e">
        <f>Primary!#REF!</f>
        <v>#REF!</v>
      </c>
      <c r="H185" s="150" t="e">
        <f>Primary!#REF!</f>
        <v>#REF!</v>
      </c>
      <c r="I185" s="148"/>
      <c r="J185" s="148"/>
      <c r="K185" s="151" t="e">
        <f>Primary!#REF!</f>
        <v>#REF!</v>
      </c>
      <c r="L185" s="208"/>
      <c r="M185" s="68"/>
    </row>
    <row r="186" spans="3:13" x14ac:dyDescent="0.35">
      <c r="C186" s="43"/>
      <c r="D186" s="7">
        <v>2</v>
      </c>
      <c r="E186" s="294" t="e">
        <f>Primary!#REF!</f>
        <v>#REF!</v>
      </c>
      <c r="F186" s="296"/>
      <c r="G186" s="39" t="e">
        <f>Primary!#REF!</f>
        <v>#REF!</v>
      </c>
      <c r="H186" s="47" t="e">
        <f>Primary!#REF!</f>
        <v>#REF!</v>
      </c>
      <c r="I186" s="245" t="e">
        <f>Primary!#REF!</f>
        <v>#REF!</v>
      </c>
      <c r="J186" s="245" t="e">
        <f>Primary!#REF!</f>
        <v>#REF!</v>
      </c>
      <c r="K186" s="229" t="e">
        <f>Primary!#REF!</f>
        <v>#REF!</v>
      </c>
      <c r="L186" s="208"/>
      <c r="M186" s="68"/>
    </row>
    <row r="187" spans="3:13" x14ac:dyDescent="0.35">
      <c r="C187" s="43"/>
      <c r="D187" s="7">
        <v>3</v>
      </c>
      <c r="E187" s="294" t="e">
        <f>Primary!#REF!</f>
        <v>#REF!</v>
      </c>
      <c r="F187" s="296"/>
      <c r="G187" s="39" t="e">
        <f>Primary!#REF!</f>
        <v>#REF!</v>
      </c>
      <c r="H187" s="47" t="e">
        <f>Primary!#REF!</f>
        <v>#REF!</v>
      </c>
      <c r="I187" s="245" t="e">
        <f>Primary!#REF!</f>
        <v>#REF!</v>
      </c>
      <c r="J187" s="245" t="e">
        <f>Primary!#REF!</f>
        <v>#REF!</v>
      </c>
      <c r="K187" s="229" t="e">
        <f>Primary!#REF!</f>
        <v>#REF!</v>
      </c>
      <c r="L187" s="208"/>
      <c r="M187" s="68"/>
    </row>
    <row r="188" spans="3:13" x14ac:dyDescent="0.35">
      <c r="C188" s="43"/>
      <c r="D188" s="64">
        <v>4</v>
      </c>
      <c r="E188" s="294" t="e">
        <f>Primary!#REF!</f>
        <v>#REF!</v>
      </c>
      <c r="F188" s="296"/>
      <c r="G188" s="39" t="e">
        <f>Primary!#REF!</f>
        <v>#REF!</v>
      </c>
      <c r="H188" s="47" t="e">
        <f>Primary!#REF!</f>
        <v>#REF!</v>
      </c>
      <c r="I188" s="245" t="e">
        <f>Primary!#REF!</f>
        <v>#REF!</v>
      </c>
      <c r="J188" s="245" t="e">
        <f>Primary!#REF!</f>
        <v>#REF!</v>
      </c>
      <c r="K188" s="229" t="e">
        <f>Primary!#REF!</f>
        <v>#REF!</v>
      </c>
      <c r="L188" s="208"/>
      <c r="M188" s="68"/>
    </row>
    <row r="189" spans="3:13" x14ac:dyDescent="0.35">
      <c r="C189" s="43"/>
      <c r="D189" s="7">
        <v>5</v>
      </c>
      <c r="E189" s="301" t="e">
        <f>Primary!#REF!</f>
        <v>#REF!</v>
      </c>
      <c r="F189" s="302"/>
      <c r="G189" s="39" t="e">
        <f>Primary!#REF!</f>
        <v>#REF!</v>
      </c>
      <c r="H189" s="47" t="e">
        <f>Primary!#REF!</f>
        <v>#REF!</v>
      </c>
      <c r="I189" s="245" t="e">
        <f>Primary!#REF!</f>
        <v>#REF!</v>
      </c>
      <c r="J189" s="245" t="e">
        <f>Primary!#REF!</f>
        <v>#REF!</v>
      </c>
      <c r="K189" s="229" t="e">
        <f>Primary!#REF!</f>
        <v>#REF!</v>
      </c>
      <c r="L189" s="208"/>
      <c r="M189" s="68"/>
    </row>
    <row r="190" spans="3:13" x14ac:dyDescent="0.35">
      <c r="C190" s="43"/>
      <c r="D190" s="7">
        <v>6</v>
      </c>
      <c r="E190" s="294" t="e">
        <f>Primary!#REF!</f>
        <v>#REF!</v>
      </c>
      <c r="F190" s="296"/>
      <c r="G190" s="39" t="e">
        <f>Primary!#REF!</f>
        <v>#REF!</v>
      </c>
      <c r="H190" s="47" t="e">
        <f>Primary!#REF!</f>
        <v>#REF!</v>
      </c>
      <c r="I190" s="245" t="e">
        <f>Primary!#REF!</f>
        <v>#REF!</v>
      </c>
      <c r="J190" s="245" t="e">
        <f>Primary!#REF!</f>
        <v>#REF!</v>
      </c>
      <c r="K190" s="229" t="e">
        <f>Primary!#REF!</f>
        <v>#REF!</v>
      </c>
      <c r="L190" s="208"/>
      <c r="M190" s="68"/>
    </row>
    <row r="191" spans="3:13" x14ac:dyDescent="0.35">
      <c r="C191" s="43"/>
      <c r="D191" s="64">
        <v>7</v>
      </c>
      <c r="E191" s="294" t="e">
        <f>Primary!#REF!</f>
        <v>#REF!</v>
      </c>
      <c r="F191" s="296"/>
      <c r="G191" s="39" t="e">
        <f>Primary!#REF!</f>
        <v>#REF!</v>
      </c>
      <c r="H191" s="47" t="e">
        <f>Primary!#REF!</f>
        <v>#REF!</v>
      </c>
      <c r="I191" s="245" t="e">
        <f>Primary!#REF!</f>
        <v>#REF!</v>
      </c>
      <c r="J191" s="245" t="e">
        <f>Primary!#REF!</f>
        <v>#REF!</v>
      </c>
      <c r="K191" s="229" t="e">
        <f>Primary!#REF!</f>
        <v>#REF!</v>
      </c>
      <c r="L191" s="208"/>
      <c r="M191" s="68"/>
    </row>
    <row r="192" spans="3:13" x14ac:dyDescent="0.35">
      <c r="C192" s="43"/>
      <c r="D192" s="7">
        <v>8</v>
      </c>
      <c r="E192" s="294" t="e">
        <f>Primary!#REF!</f>
        <v>#REF!</v>
      </c>
      <c r="F192" s="296"/>
      <c r="G192" s="39" t="e">
        <f>Primary!#REF!</f>
        <v>#REF!</v>
      </c>
      <c r="H192" s="47" t="e">
        <f>Primary!#REF!</f>
        <v>#REF!</v>
      </c>
      <c r="I192" s="245" t="e">
        <f>Primary!#REF!</f>
        <v>#REF!</v>
      </c>
      <c r="J192" s="245" t="e">
        <f>Primary!#REF!</f>
        <v>#REF!</v>
      </c>
      <c r="K192" s="229" t="e">
        <f>Primary!#REF!</f>
        <v>#REF!</v>
      </c>
      <c r="L192" s="208"/>
      <c r="M192" s="68"/>
    </row>
    <row r="193" spans="3:13" x14ac:dyDescent="0.35">
      <c r="C193" s="43"/>
      <c r="D193" s="7">
        <v>9</v>
      </c>
      <c r="E193" s="301" t="e">
        <f>Primary!#REF!</f>
        <v>#REF!</v>
      </c>
      <c r="F193" s="302"/>
      <c r="G193" s="39" t="e">
        <f>Primary!#REF!</f>
        <v>#REF!</v>
      </c>
      <c r="H193" s="47" t="e">
        <f>Primary!#REF!</f>
        <v>#REF!</v>
      </c>
      <c r="I193" s="245" t="e">
        <f>Primary!#REF!</f>
        <v>#REF!</v>
      </c>
      <c r="J193" s="245" t="e">
        <f>Primary!#REF!</f>
        <v>#REF!</v>
      </c>
      <c r="K193" s="229" t="e">
        <f>Primary!#REF!</f>
        <v>#REF!</v>
      </c>
      <c r="L193" s="208"/>
      <c r="M193" s="68"/>
    </row>
    <row r="194" spans="3:13" x14ac:dyDescent="0.35">
      <c r="C194" s="43"/>
      <c r="D194" s="64">
        <v>10</v>
      </c>
      <c r="E194" s="294" t="e">
        <f>Primary!#REF!</f>
        <v>#REF!</v>
      </c>
      <c r="F194" s="296"/>
      <c r="G194" s="39" t="e">
        <f>Primary!#REF!</f>
        <v>#REF!</v>
      </c>
      <c r="H194" s="47" t="e">
        <f>Primary!#REF!</f>
        <v>#REF!</v>
      </c>
      <c r="I194" s="245" t="e">
        <f>Primary!#REF!</f>
        <v>#REF!</v>
      </c>
      <c r="J194" s="245" t="e">
        <f>Primary!#REF!</f>
        <v>#REF!</v>
      </c>
      <c r="K194" s="229" t="e">
        <f>Primary!#REF!</f>
        <v>#REF!</v>
      </c>
      <c r="L194" s="208"/>
      <c r="M194" s="68"/>
    </row>
    <row r="195" spans="3:13" x14ac:dyDescent="0.35">
      <c r="C195" s="43"/>
      <c r="D195" s="142"/>
      <c r="E195" s="114" t="s">
        <v>140</v>
      </c>
      <c r="F195" s="114"/>
      <c r="G195" s="114"/>
      <c r="H195" s="114"/>
      <c r="I195" s="114"/>
      <c r="J195" s="114"/>
      <c r="K195" s="239" t="e">
        <f>SUM(K185:K194)</f>
        <v>#REF!</v>
      </c>
      <c r="L195" s="141">
        <f>SUM(L185:L189)</f>
        <v>0</v>
      </c>
      <c r="M195" s="68"/>
    </row>
    <row r="196" spans="3:13" x14ac:dyDescent="0.35">
      <c r="C196" s="43"/>
      <c r="D196" s="20"/>
      <c r="E196" s="19" t="s">
        <v>141</v>
      </c>
      <c r="F196" s="20"/>
      <c r="G196" s="20"/>
      <c r="H196" s="20"/>
      <c r="I196" s="20"/>
      <c r="J196" s="20"/>
      <c r="K196" s="20"/>
      <c r="L196" s="20"/>
      <c r="M196" s="68"/>
    </row>
    <row r="197" spans="3:13" x14ac:dyDescent="0.35">
      <c r="C197" s="43"/>
      <c r="D197" s="42"/>
      <c r="E197" s="231" t="s">
        <v>139</v>
      </c>
      <c r="F197" s="303" t="s">
        <v>148</v>
      </c>
      <c r="G197" s="303"/>
      <c r="H197" s="152" t="s">
        <v>149</v>
      </c>
      <c r="I197" s="244"/>
      <c r="J197" s="60"/>
      <c r="K197" s="61" t="s">
        <v>9</v>
      </c>
      <c r="L197" s="111" t="s">
        <v>125</v>
      </c>
      <c r="M197" s="68"/>
    </row>
    <row r="198" spans="3:13" x14ac:dyDescent="0.35">
      <c r="C198" s="43"/>
      <c r="D198" s="64">
        <v>1</v>
      </c>
      <c r="E198" s="147" t="e">
        <f>Primary!#REF!</f>
        <v>#REF!</v>
      </c>
      <c r="F198" s="304" t="e">
        <f>_xlfn.SINGLE(Primary!#REF!)</f>
        <v>#REF!</v>
      </c>
      <c r="G198" s="305"/>
      <c r="H198" s="226" t="e">
        <f>Primary!#REF!</f>
        <v>#REF!</v>
      </c>
      <c r="I198" s="47" t="e">
        <f>Primary!#REF!</f>
        <v>#REF!</v>
      </c>
      <c r="J198" s="245" t="e">
        <f>Primary!#REF!</f>
        <v>#REF!</v>
      </c>
      <c r="K198" s="229" t="e">
        <f>Primary!#REF!</f>
        <v>#REF!</v>
      </c>
      <c r="L198" s="208"/>
      <c r="M198" s="68"/>
    </row>
    <row r="199" spans="3:13" x14ac:dyDescent="0.35">
      <c r="C199" s="43"/>
      <c r="D199" s="7">
        <v>2</v>
      </c>
      <c r="E199" s="147" t="e">
        <f>Primary!#REF!</f>
        <v>#REF!</v>
      </c>
      <c r="F199" s="306" t="e">
        <f>_xlfn.SINGLE(Primary!#REF!)</f>
        <v>#REF!</v>
      </c>
      <c r="G199" s="306"/>
      <c r="H199" s="226" t="e">
        <f>Primary!#REF!</f>
        <v>#REF!</v>
      </c>
      <c r="I199" s="47" t="e">
        <f>Primary!#REF!</f>
        <v>#REF!</v>
      </c>
      <c r="J199" s="245" t="e">
        <f>Primary!#REF!</f>
        <v>#REF!</v>
      </c>
      <c r="K199" s="229" t="e">
        <f>Primary!#REF!</f>
        <v>#REF!</v>
      </c>
      <c r="L199" s="208"/>
      <c r="M199" s="68"/>
    </row>
    <row r="200" spans="3:13" x14ac:dyDescent="0.35">
      <c r="C200" s="43"/>
      <c r="D200" s="143"/>
      <c r="E200" s="144" t="s">
        <v>143</v>
      </c>
      <c r="F200" s="145"/>
      <c r="G200" s="243"/>
      <c r="H200" s="145"/>
      <c r="I200" s="145"/>
      <c r="J200" s="145"/>
      <c r="K200" s="195" t="e">
        <f>SUM(K198:K199)</f>
        <v>#REF!</v>
      </c>
      <c r="L200" s="141">
        <f>SUM(L198:L199)</f>
        <v>0</v>
      </c>
      <c r="M200" s="68"/>
    </row>
    <row r="201" spans="3:13" ht="12" customHeight="1" x14ac:dyDescent="0.35">
      <c r="C201" s="48"/>
      <c r="D201" s="25"/>
      <c r="E201" s="25"/>
      <c r="F201" s="25"/>
      <c r="G201" s="25"/>
      <c r="H201" s="25"/>
      <c r="I201" s="25"/>
      <c r="J201" s="25"/>
      <c r="K201" s="25"/>
      <c r="L201" s="25"/>
      <c r="M201" s="70"/>
    </row>
    <row r="202" spans="3:13" ht="12" customHeight="1" x14ac:dyDescent="0.35"/>
    <row r="203" spans="3:13" ht="21" x14ac:dyDescent="0.5">
      <c r="C203" s="33"/>
      <c r="D203" s="34"/>
      <c r="E203" s="35" t="s">
        <v>150</v>
      </c>
      <c r="F203" s="34"/>
      <c r="G203" s="34"/>
      <c r="H203" s="34"/>
      <c r="I203" s="34"/>
      <c r="J203" s="34"/>
      <c r="K203" s="34"/>
      <c r="L203" s="34"/>
      <c r="M203" s="36"/>
    </row>
    <row r="204" spans="3:13" ht="12" customHeight="1" x14ac:dyDescent="0.35">
      <c r="L204"/>
    </row>
    <row r="205" spans="3:13" ht="12" customHeight="1" x14ac:dyDescent="0.5">
      <c r="C205" s="9"/>
      <c r="D205" s="10"/>
      <c r="E205" s="11"/>
      <c r="F205" s="10"/>
      <c r="G205" s="10"/>
      <c r="H205" s="10"/>
      <c r="I205" s="10"/>
      <c r="J205" s="10"/>
      <c r="K205" s="10"/>
      <c r="L205" s="10"/>
      <c r="M205" s="12"/>
    </row>
    <row r="206" spans="3:13" ht="15.5" x14ac:dyDescent="0.35">
      <c r="C206" s="13"/>
      <c r="D206" s="14"/>
      <c r="E206" s="15" t="e">
        <f>Primary!#REF!</f>
        <v>#REF!</v>
      </c>
      <c r="F206" s="16"/>
      <c r="G206" s="16"/>
      <c r="H206" s="16"/>
      <c r="I206" s="16"/>
      <c r="J206" s="16"/>
      <c r="K206" s="16"/>
      <c r="L206" s="16"/>
      <c r="M206" s="17"/>
    </row>
    <row r="207" spans="3:13" ht="12" customHeight="1" x14ac:dyDescent="0.35">
      <c r="C207" s="13"/>
      <c r="D207" s="18"/>
      <c r="E207" s="19"/>
      <c r="F207" s="18"/>
      <c r="G207" s="18"/>
      <c r="H207" s="18"/>
      <c r="I207" s="18"/>
      <c r="J207" s="18"/>
      <c r="K207" s="18"/>
      <c r="L207" s="20"/>
      <c r="M207" s="17"/>
    </row>
    <row r="208" spans="3:13" x14ac:dyDescent="0.35">
      <c r="C208" s="13"/>
      <c r="D208" s="4"/>
      <c r="E208" s="5" t="s">
        <v>151</v>
      </c>
      <c r="F208" s="241"/>
      <c r="G208" s="241"/>
      <c r="H208" s="241"/>
      <c r="I208" s="241"/>
      <c r="J208" s="241"/>
      <c r="K208" s="238" t="s">
        <v>9</v>
      </c>
      <c r="L208" s="112" t="s">
        <v>125</v>
      </c>
      <c r="M208" s="17"/>
    </row>
    <row r="209" spans="3:13" x14ac:dyDescent="0.35">
      <c r="C209" s="13"/>
      <c r="D209" s="6"/>
      <c r="E209" s="74" t="s">
        <v>43</v>
      </c>
      <c r="F209" s="76"/>
      <c r="G209" s="76"/>
      <c r="H209" s="76"/>
      <c r="I209" s="77"/>
      <c r="J209" s="253" t="e">
        <f>Primary!#REF!</f>
        <v>#REF!</v>
      </c>
      <c r="K209" s="254"/>
      <c r="L209" s="208">
        <f>L20</f>
        <v>0</v>
      </c>
      <c r="M209" s="17"/>
    </row>
    <row r="210" spans="3:13" x14ac:dyDescent="0.35">
      <c r="C210" s="13"/>
      <c r="D210" s="7"/>
      <c r="E210" s="75" t="s">
        <v>63</v>
      </c>
      <c r="F210" s="78"/>
      <c r="G210" s="78"/>
      <c r="H210" s="78"/>
      <c r="I210" s="79"/>
      <c r="J210" s="251" t="e">
        <f>Primary!#REF!</f>
        <v>#REF!</v>
      </c>
      <c r="K210" s="252"/>
      <c r="L210" s="209">
        <f>L34</f>
        <v>0</v>
      </c>
      <c r="M210" s="17"/>
    </row>
    <row r="211" spans="3:13" x14ac:dyDescent="0.35">
      <c r="C211" s="13"/>
      <c r="D211" s="7"/>
      <c r="E211" s="75" t="s">
        <v>128</v>
      </c>
      <c r="F211" s="78"/>
      <c r="G211" s="78"/>
      <c r="H211" s="78"/>
      <c r="I211" s="79"/>
      <c r="J211" s="251" t="e">
        <f>Primary!#REF!</f>
        <v>#REF!</v>
      </c>
      <c r="K211" s="252"/>
      <c r="L211" s="209">
        <f>L140+L146+L159+L164</f>
        <v>0</v>
      </c>
      <c r="M211" s="17"/>
    </row>
    <row r="212" spans="3:13" x14ac:dyDescent="0.35">
      <c r="C212" s="13"/>
      <c r="D212" s="7"/>
      <c r="E212" s="75" t="s">
        <v>144</v>
      </c>
      <c r="F212" s="78"/>
      <c r="G212" s="78"/>
      <c r="H212" s="78"/>
      <c r="I212" s="79"/>
      <c r="J212" s="253" t="e">
        <f>Primary!#REF!</f>
        <v>#REF!</v>
      </c>
      <c r="K212" s="254"/>
      <c r="L212" s="209">
        <f>L176+L182+L195+L200</f>
        <v>0</v>
      </c>
      <c r="M212" s="17"/>
    </row>
    <row r="213" spans="3:13" x14ac:dyDescent="0.35">
      <c r="C213" s="13"/>
      <c r="D213" s="7"/>
      <c r="E213" s="75" t="s">
        <v>2</v>
      </c>
      <c r="F213" s="78"/>
      <c r="G213" s="78"/>
      <c r="H213" s="78"/>
      <c r="I213" s="79"/>
      <c r="J213" s="253" t="e">
        <f>Primary!#REF!</f>
        <v>#REF!</v>
      </c>
      <c r="K213" s="254"/>
      <c r="L213" s="209">
        <f>L53</f>
        <v>0</v>
      </c>
      <c r="M213" s="17"/>
    </row>
    <row r="214" spans="3:13" x14ac:dyDescent="0.35">
      <c r="C214" s="13"/>
      <c r="D214" s="7"/>
      <c r="E214" s="75" t="s">
        <v>103</v>
      </c>
      <c r="F214" s="78"/>
      <c r="G214" s="78"/>
      <c r="H214" s="78"/>
      <c r="I214" s="79"/>
      <c r="J214" s="251" t="e">
        <f>Primary!#REF!</f>
        <v>#REF!</v>
      </c>
      <c r="K214" s="252"/>
      <c r="L214" s="209">
        <f>L75</f>
        <v>0</v>
      </c>
      <c r="M214" s="17"/>
    </row>
    <row r="215" spans="3:13" x14ac:dyDescent="0.35">
      <c r="C215" s="13"/>
      <c r="D215" s="7"/>
      <c r="E215" s="75" t="s">
        <v>105</v>
      </c>
      <c r="F215" s="78"/>
      <c r="G215" s="78"/>
      <c r="H215" s="78"/>
      <c r="I215" s="79"/>
      <c r="J215" s="251" t="e">
        <f>Primary!#REF!</f>
        <v>#REF!</v>
      </c>
      <c r="K215" s="252"/>
      <c r="L215" s="209">
        <f>L92</f>
        <v>0</v>
      </c>
      <c r="M215" s="17"/>
    </row>
    <row r="216" spans="3:13" x14ac:dyDescent="0.35">
      <c r="C216" s="13"/>
      <c r="D216" s="7"/>
      <c r="E216" s="75" t="s">
        <v>109</v>
      </c>
      <c r="F216" s="78"/>
      <c r="G216" s="78"/>
      <c r="H216" s="78"/>
      <c r="I216" s="79"/>
      <c r="J216" s="253" t="e">
        <f>Primary!#REF!</f>
        <v>#REF!</v>
      </c>
      <c r="K216" s="254"/>
      <c r="L216" s="209">
        <f>L109</f>
        <v>0</v>
      </c>
      <c r="M216" s="17"/>
    </row>
    <row r="217" spans="3:13" x14ac:dyDescent="0.35">
      <c r="C217" s="13"/>
      <c r="D217" s="7"/>
      <c r="E217" s="75" t="s">
        <v>113</v>
      </c>
      <c r="F217" s="78"/>
      <c r="G217" s="78"/>
      <c r="H217" s="78"/>
      <c r="I217" s="79"/>
      <c r="J217" s="253" t="e">
        <f>Primary!#REF!</f>
        <v>#REF!</v>
      </c>
      <c r="K217" s="254"/>
      <c r="L217" s="209">
        <f>L126</f>
        <v>0</v>
      </c>
      <c r="M217" s="17"/>
    </row>
    <row r="218" spans="3:13" x14ac:dyDescent="0.35">
      <c r="C218" s="13"/>
      <c r="D218" s="7"/>
      <c r="E218" s="75"/>
      <c r="F218" s="78"/>
      <c r="G218" s="78"/>
      <c r="H218" s="78"/>
      <c r="I218" s="79"/>
      <c r="J218" s="235"/>
      <c r="K218" s="236"/>
      <c r="L218" s="209"/>
      <c r="M218" s="17"/>
    </row>
    <row r="219" spans="3:13" x14ac:dyDescent="0.35">
      <c r="C219" s="13"/>
      <c r="D219" s="7"/>
      <c r="E219" s="75"/>
      <c r="F219" s="78"/>
      <c r="G219" s="78"/>
      <c r="H219" s="78"/>
      <c r="I219" s="79"/>
      <c r="J219" s="235"/>
      <c r="K219" s="236"/>
      <c r="L219" s="209"/>
      <c r="M219" s="17"/>
    </row>
    <row r="220" spans="3:13" x14ac:dyDescent="0.35">
      <c r="C220" s="13"/>
      <c r="D220" s="7"/>
      <c r="E220" s="75" t="s">
        <v>152</v>
      </c>
      <c r="F220" s="85" t="s">
        <v>153</v>
      </c>
      <c r="G220" s="294" t="e">
        <f>Primary!#REF!</f>
        <v>#REF!</v>
      </c>
      <c r="H220" s="295"/>
      <c r="I220" s="296"/>
      <c r="J220" s="251" t="e">
        <f>Primary!#REF!</f>
        <v>#REF!</v>
      </c>
      <c r="K220" s="252"/>
      <c r="L220" s="209"/>
      <c r="M220" s="17"/>
    </row>
    <row r="221" spans="3:13" x14ac:dyDescent="0.35">
      <c r="C221" s="13"/>
      <c r="D221" s="7"/>
      <c r="E221" s="75" t="s">
        <v>154</v>
      </c>
      <c r="F221" s="85" t="s">
        <v>153</v>
      </c>
      <c r="G221" s="294" t="e">
        <f>Primary!#REF!</f>
        <v>#REF!</v>
      </c>
      <c r="H221" s="295"/>
      <c r="I221" s="296"/>
      <c r="J221" s="251" t="e">
        <f>Primary!#REF!</f>
        <v>#REF!</v>
      </c>
      <c r="K221" s="252"/>
      <c r="L221" s="209"/>
      <c r="M221" s="17"/>
    </row>
    <row r="222" spans="3:13" x14ac:dyDescent="0.35">
      <c r="C222" s="13"/>
      <c r="D222" s="7"/>
      <c r="E222" s="75" t="s">
        <v>155</v>
      </c>
      <c r="F222" s="85" t="s">
        <v>153</v>
      </c>
      <c r="G222" s="294" t="e">
        <f>Primary!#REF!</f>
        <v>#REF!</v>
      </c>
      <c r="H222" s="295"/>
      <c r="I222" s="296"/>
      <c r="J222" s="253" t="e">
        <f>Primary!#REF!</f>
        <v>#REF!</v>
      </c>
      <c r="K222" s="254"/>
      <c r="L222" s="209"/>
      <c r="M222" s="17"/>
    </row>
    <row r="223" spans="3:13" x14ac:dyDescent="0.35">
      <c r="C223" s="13"/>
      <c r="D223" s="7"/>
      <c r="E223" s="75" t="s">
        <v>156</v>
      </c>
      <c r="F223" s="85" t="s">
        <v>153</v>
      </c>
      <c r="G223" s="294" t="e">
        <f>Primary!#REF!</f>
        <v>#REF!</v>
      </c>
      <c r="H223" s="295"/>
      <c r="I223" s="296"/>
      <c r="J223" s="253" t="e">
        <f>Primary!#REF!</f>
        <v>#REF!</v>
      </c>
      <c r="K223" s="254"/>
      <c r="L223" s="209"/>
      <c r="M223" s="17"/>
    </row>
    <row r="224" spans="3:13" x14ac:dyDescent="0.35">
      <c r="C224" s="13"/>
      <c r="D224" s="80"/>
      <c r="E224" s="81" t="s">
        <v>157</v>
      </c>
      <c r="F224" s="81"/>
      <c r="G224" s="81"/>
      <c r="H224" s="81"/>
      <c r="I224" s="81"/>
      <c r="J224" s="297" t="e">
        <f>_xlfn.SINGLE(Primary!#REF!)</f>
        <v>#REF!</v>
      </c>
      <c r="K224" s="298"/>
      <c r="L224" s="163">
        <f>SUM(L209:L223)</f>
        <v>0</v>
      </c>
      <c r="M224" s="17"/>
    </row>
    <row r="225" spans="3:15" x14ac:dyDescent="0.35">
      <c r="C225" s="13"/>
      <c r="D225" s="82"/>
      <c r="E225" s="83" t="s">
        <v>158</v>
      </c>
      <c r="F225" s="83"/>
      <c r="G225" s="83"/>
      <c r="H225" s="83"/>
      <c r="I225" s="83"/>
      <c r="J225" s="299" t="e">
        <f>_xlfn.SINGLE(Primary!#REF!)</f>
        <v>#REF!</v>
      </c>
      <c r="K225" s="300"/>
      <c r="L225" s="156"/>
      <c r="M225" s="17"/>
    </row>
    <row r="226" spans="3:15" x14ac:dyDescent="0.35">
      <c r="C226" s="13"/>
      <c r="D226" s="84"/>
      <c r="E226" s="96" t="e">
        <f>Primary!#REF!</f>
        <v>#REF!</v>
      </c>
      <c r="F226" s="96"/>
      <c r="G226" s="96"/>
      <c r="H226" s="96"/>
      <c r="I226" s="96"/>
      <c r="J226" s="288" t="e">
        <f>_xlfn.SINGLE(Primary!#REF!)</f>
        <v>#REF!</v>
      </c>
      <c r="K226" s="289"/>
      <c r="L226" s="156"/>
      <c r="M226" s="17"/>
    </row>
    <row r="227" spans="3:15" x14ac:dyDescent="0.35">
      <c r="C227" s="13"/>
      <c r="D227" s="154"/>
      <c r="E227" s="155" t="e">
        <f>IF(E226="NICRA rate","Costshared IDC rate",IF(E226="Capped IDC rate","Full NICRA rate"," "))</f>
        <v>#REF!</v>
      </c>
      <c r="F227" s="155"/>
      <c r="G227" s="155"/>
      <c r="H227" s="155"/>
      <c r="I227" s="155"/>
      <c r="J227" s="290"/>
      <c r="K227" s="291"/>
      <c r="L227" s="207" t="e">
        <f>IF(E226="NICRA Rate","enter here",IF(E226="Capped IDC Rate","enter here"," "))</f>
        <v>#REF!</v>
      </c>
      <c r="M227" s="17"/>
    </row>
    <row r="228" spans="3:15" x14ac:dyDescent="0.35">
      <c r="C228" s="13"/>
      <c r="D228" s="160"/>
      <c r="E228" s="161" t="s">
        <v>150</v>
      </c>
      <c r="F228" s="161"/>
      <c r="G228" s="161"/>
      <c r="H228" s="161"/>
      <c r="I228" s="161"/>
      <c r="J228" s="292" t="e">
        <f>_xlfn.SINGLE(Primary!#REF!)</f>
        <v>#REF!</v>
      </c>
      <c r="K228" s="292"/>
      <c r="L228" s="156"/>
      <c r="M228" s="17"/>
    </row>
    <row r="229" spans="3:15" x14ac:dyDescent="0.35">
      <c r="C229" s="13"/>
      <c r="D229" s="157"/>
      <c r="E229" s="158" t="s">
        <v>159</v>
      </c>
      <c r="F229" s="158"/>
      <c r="G229" s="158"/>
      <c r="H229" s="158"/>
      <c r="I229" s="158"/>
      <c r="J229" s="159"/>
      <c r="K229" s="159"/>
      <c r="L229" s="162">
        <f>IFERROR(L227*J225,0)</f>
        <v>0</v>
      </c>
      <c r="M229" s="17"/>
    </row>
    <row r="230" spans="3:15" ht="12" customHeight="1" x14ac:dyDescent="0.35">
      <c r="C230" s="24"/>
      <c r="D230" s="69"/>
      <c r="E230" s="69"/>
      <c r="F230" s="69"/>
      <c r="G230" s="69"/>
      <c r="H230" s="69"/>
      <c r="I230" s="69"/>
      <c r="J230" s="69"/>
      <c r="K230" s="69"/>
      <c r="L230" s="69"/>
      <c r="M230" s="26"/>
    </row>
    <row r="231" spans="3:15" ht="12" customHeight="1" x14ac:dyDescent="0.35"/>
    <row r="232" spans="3:15" ht="21" x14ac:dyDescent="0.5">
      <c r="C232" s="164"/>
      <c r="D232" s="165"/>
      <c r="E232" s="166" t="s">
        <v>160</v>
      </c>
      <c r="F232" s="165"/>
      <c r="G232" s="165"/>
      <c r="H232" s="165"/>
      <c r="I232" s="165"/>
      <c r="J232" s="165"/>
      <c r="K232" s="165"/>
      <c r="L232" s="165"/>
      <c r="M232" s="167"/>
    </row>
    <row r="233" spans="3:15" ht="12" customHeight="1" x14ac:dyDescent="0.35"/>
    <row r="234" spans="3:15" ht="12" customHeight="1" x14ac:dyDescent="0.5">
      <c r="C234" s="9"/>
      <c r="D234" s="10"/>
      <c r="E234" s="11"/>
      <c r="F234" s="10"/>
      <c r="G234" s="10"/>
      <c r="H234" s="10"/>
      <c r="I234" s="10"/>
      <c r="J234" s="10"/>
      <c r="K234" s="10"/>
      <c r="L234" s="117"/>
      <c r="M234" s="12"/>
    </row>
    <row r="235" spans="3:15" ht="15.5" x14ac:dyDescent="0.35">
      <c r="C235" s="13"/>
      <c r="D235" s="14"/>
      <c r="E235" s="15" t="s">
        <v>161</v>
      </c>
      <c r="F235" s="16"/>
      <c r="G235" s="16"/>
      <c r="H235" s="16"/>
      <c r="I235" s="16"/>
      <c r="J235" s="16"/>
      <c r="K235" s="16"/>
      <c r="L235" s="119"/>
      <c r="M235" s="110"/>
      <c r="O235" s="65"/>
    </row>
    <row r="236" spans="3:15" ht="12" customHeight="1" x14ac:dyDescent="0.35">
      <c r="C236" s="13"/>
      <c r="D236" s="18"/>
      <c r="E236" s="19"/>
      <c r="F236" s="18"/>
      <c r="G236" s="18"/>
      <c r="H236" s="18"/>
      <c r="I236" s="18"/>
      <c r="J236" s="18"/>
      <c r="K236" s="18"/>
      <c r="L236" s="18"/>
      <c r="M236" s="17"/>
    </row>
    <row r="237" spans="3:15" x14ac:dyDescent="0.35">
      <c r="C237" s="13"/>
      <c r="D237" s="168"/>
      <c r="E237" s="293" t="s">
        <v>139</v>
      </c>
      <c r="F237" s="293"/>
      <c r="G237" s="169" t="s">
        <v>69</v>
      </c>
      <c r="H237" s="169" t="s">
        <v>24</v>
      </c>
      <c r="I237" s="169"/>
      <c r="J237" s="169"/>
      <c r="K237" s="169"/>
      <c r="L237" s="171" t="s">
        <v>9</v>
      </c>
      <c r="M237" s="17"/>
    </row>
    <row r="238" spans="3:15" x14ac:dyDescent="0.35">
      <c r="C238" s="13"/>
      <c r="D238" s="6">
        <v>1</v>
      </c>
      <c r="E238" s="258"/>
      <c r="F238" s="259"/>
      <c r="G238" s="178"/>
      <c r="H238" s="178"/>
      <c r="I238" s="179"/>
      <c r="J238" s="187"/>
      <c r="K238" s="205"/>
      <c r="L238" s="206"/>
      <c r="M238" s="68"/>
    </row>
    <row r="239" spans="3:15" x14ac:dyDescent="0.35">
      <c r="C239" s="13"/>
      <c r="D239" s="6">
        <v>2</v>
      </c>
      <c r="E239" s="247"/>
      <c r="F239" s="248"/>
      <c r="G239" s="178"/>
      <c r="H239" s="178"/>
      <c r="I239" s="179"/>
      <c r="J239" s="187"/>
      <c r="K239" s="205"/>
      <c r="L239" s="206"/>
      <c r="M239" s="68"/>
    </row>
    <row r="240" spans="3:15" x14ac:dyDescent="0.35">
      <c r="C240" s="13"/>
      <c r="D240" s="6">
        <v>3</v>
      </c>
      <c r="E240" s="247"/>
      <c r="F240" s="248"/>
      <c r="G240" s="178"/>
      <c r="H240" s="178"/>
      <c r="I240" s="179"/>
      <c r="J240" s="187"/>
      <c r="K240" s="205"/>
      <c r="L240" s="206"/>
      <c r="M240" s="68"/>
    </row>
    <row r="241" spans="3:13" x14ac:dyDescent="0.35">
      <c r="C241" s="13"/>
      <c r="D241" s="6">
        <v>4</v>
      </c>
      <c r="E241" s="258"/>
      <c r="F241" s="259"/>
      <c r="G241" s="178"/>
      <c r="H241" s="178"/>
      <c r="I241" s="179"/>
      <c r="J241" s="187"/>
      <c r="K241" s="205"/>
      <c r="L241" s="206"/>
      <c r="M241" s="68"/>
    </row>
    <row r="242" spans="3:13" x14ac:dyDescent="0.35">
      <c r="C242" s="13"/>
      <c r="D242" s="6">
        <v>5</v>
      </c>
      <c r="E242" s="258"/>
      <c r="F242" s="259"/>
      <c r="G242" s="178"/>
      <c r="H242" s="178"/>
      <c r="I242" s="179"/>
      <c r="J242" s="187"/>
      <c r="K242" s="205"/>
      <c r="L242" s="206"/>
      <c r="M242" s="68"/>
    </row>
    <row r="243" spans="3:13" x14ac:dyDescent="0.35">
      <c r="C243" s="13"/>
      <c r="D243" s="6">
        <v>6</v>
      </c>
      <c r="E243" s="258"/>
      <c r="F243" s="259"/>
      <c r="G243" s="178"/>
      <c r="H243" s="178"/>
      <c r="I243" s="179"/>
      <c r="J243" s="187"/>
      <c r="K243" s="205"/>
      <c r="L243" s="206"/>
      <c r="M243" s="68"/>
    </row>
    <row r="244" spans="3:13" x14ac:dyDescent="0.35">
      <c r="C244" s="13"/>
      <c r="D244" s="6">
        <v>7</v>
      </c>
      <c r="E244" s="258"/>
      <c r="F244" s="259"/>
      <c r="G244" s="178"/>
      <c r="H244" s="178"/>
      <c r="I244" s="179"/>
      <c r="J244" s="187"/>
      <c r="K244" s="205"/>
      <c r="L244" s="206"/>
      <c r="M244" s="68"/>
    </row>
    <row r="245" spans="3:13" x14ac:dyDescent="0.35">
      <c r="C245" s="13"/>
      <c r="D245" s="6">
        <v>8</v>
      </c>
      <c r="E245" s="258"/>
      <c r="F245" s="259"/>
      <c r="G245" s="178"/>
      <c r="H245" s="178"/>
      <c r="I245" s="179"/>
      <c r="J245" s="187"/>
      <c r="K245" s="205"/>
      <c r="L245" s="206"/>
      <c r="M245" s="68"/>
    </row>
    <row r="246" spans="3:13" x14ac:dyDescent="0.35">
      <c r="C246" s="13"/>
      <c r="D246" s="6">
        <v>9</v>
      </c>
      <c r="E246" s="258"/>
      <c r="F246" s="259"/>
      <c r="G246" s="178"/>
      <c r="H246" s="178"/>
      <c r="I246" s="179"/>
      <c r="J246" s="187"/>
      <c r="K246" s="205"/>
      <c r="L246" s="206"/>
      <c r="M246" s="68"/>
    </row>
    <row r="247" spans="3:13" x14ac:dyDescent="0.35">
      <c r="C247" s="13"/>
      <c r="D247" s="6">
        <v>10</v>
      </c>
      <c r="E247" s="258"/>
      <c r="F247" s="259"/>
      <c r="G247" s="178"/>
      <c r="H247" s="178"/>
      <c r="I247" s="179"/>
      <c r="J247" s="187"/>
      <c r="K247" s="205"/>
      <c r="L247" s="206"/>
      <c r="M247" s="68"/>
    </row>
    <row r="248" spans="3:13" x14ac:dyDescent="0.35">
      <c r="C248" s="13"/>
      <c r="D248" s="6">
        <v>11</v>
      </c>
      <c r="E248" s="258"/>
      <c r="F248" s="259"/>
      <c r="G248" s="178"/>
      <c r="H248" s="178"/>
      <c r="I248" s="179"/>
      <c r="J248" s="187"/>
      <c r="K248" s="205"/>
      <c r="L248" s="206"/>
      <c r="M248" s="68"/>
    </row>
    <row r="249" spans="3:13" x14ac:dyDescent="0.35">
      <c r="C249" s="13"/>
      <c r="D249" s="6">
        <v>12</v>
      </c>
      <c r="E249" s="258"/>
      <c r="F249" s="259"/>
      <c r="G249" s="178"/>
      <c r="H249" s="178"/>
      <c r="I249" s="179"/>
      <c r="J249" s="187"/>
      <c r="K249" s="205"/>
      <c r="L249" s="206"/>
      <c r="M249" s="68"/>
    </row>
    <row r="250" spans="3:13" x14ac:dyDescent="0.35">
      <c r="C250" s="13"/>
      <c r="D250" s="6">
        <v>13</v>
      </c>
      <c r="E250" s="258"/>
      <c r="F250" s="259"/>
      <c r="G250" s="178"/>
      <c r="H250" s="178"/>
      <c r="I250" s="179"/>
      <c r="J250" s="187"/>
      <c r="K250" s="205"/>
      <c r="L250" s="206"/>
      <c r="M250" s="68"/>
    </row>
    <row r="251" spans="3:13" x14ac:dyDescent="0.35">
      <c r="C251" s="13"/>
      <c r="D251" s="6">
        <v>14</v>
      </c>
      <c r="E251" s="258"/>
      <c r="F251" s="259"/>
      <c r="G251" s="178"/>
      <c r="H251" s="178"/>
      <c r="I251" s="179"/>
      <c r="J251" s="187"/>
      <c r="K251" s="205"/>
      <c r="L251" s="206"/>
      <c r="M251" s="68"/>
    </row>
    <row r="252" spans="3:13" x14ac:dyDescent="0.35">
      <c r="C252" s="13"/>
      <c r="D252" s="6">
        <v>15</v>
      </c>
      <c r="E252" s="258"/>
      <c r="F252" s="259"/>
      <c r="G252" s="178"/>
      <c r="H252" s="178"/>
      <c r="I252" s="179"/>
      <c r="J252" s="187"/>
      <c r="K252" s="205"/>
      <c r="L252" s="206"/>
      <c r="M252" s="68"/>
    </row>
    <row r="253" spans="3:13" x14ac:dyDescent="0.35">
      <c r="C253" s="13"/>
      <c r="D253" s="6">
        <v>16</v>
      </c>
      <c r="E253" s="258"/>
      <c r="F253" s="259"/>
      <c r="G253" s="178"/>
      <c r="H253" s="178"/>
      <c r="I253" s="179"/>
      <c r="J253" s="187"/>
      <c r="K253" s="205"/>
      <c r="L253" s="206"/>
      <c r="M253" s="68"/>
    </row>
    <row r="254" spans="3:13" x14ac:dyDescent="0.35">
      <c r="C254" s="13"/>
      <c r="D254" s="6">
        <v>17</v>
      </c>
      <c r="E254" s="247"/>
      <c r="F254" s="248"/>
      <c r="G254" s="178"/>
      <c r="H254" s="178"/>
      <c r="I254" s="179"/>
      <c r="J254" s="187"/>
      <c r="K254" s="205"/>
      <c r="L254" s="206"/>
      <c r="M254" s="68"/>
    </row>
    <row r="255" spans="3:13" x14ac:dyDescent="0.35">
      <c r="C255" s="13"/>
      <c r="D255" s="6">
        <v>18</v>
      </c>
      <c r="E255" s="247"/>
      <c r="F255" s="248"/>
      <c r="G255" s="178"/>
      <c r="H255" s="178"/>
      <c r="I255" s="179"/>
      <c r="J255" s="187"/>
      <c r="K255" s="205"/>
      <c r="L255" s="206"/>
      <c r="M255" s="68"/>
    </row>
    <row r="256" spans="3:13" x14ac:dyDescent="0.35">
      <c r="C256" s="13"/>
      <c r="D256" s="6">
        <v>19</v>
      </c>
      <c r="E256" s="258"/>
      <c r="F256" s="259"/>
      <c r="G256" s="178"/>
      <c r="H256" s="178"/>
      <c r="I256" s="179"/>
      <c r="J256" s="187"/>
      <c r="K256" s="205"/>
      <c r="L256" s="206"/>
      <c r="M256" s="68"/>
    </row>
    <row r="257" spans="3:13" x14ac:dyDescent="0.35">
      <c r="C257" s="13"/>
      <c r="D257" s="6">
        <v>20</v>
      </c>
      <c r="E257" s="258"/>
      <c r="F257" s="259"/>
      <c r="G257" s="178"/>
      <c r="H257" s="178"/>
      <c r="I257" s="179"/>
      <c r="J257" s="187"/>
      <c r="K257" s="205"/>
      <c r="L257" s="206"/>
      <c r="M257" s="68"/>
    </row>
    <row r="258" spans="3:13" x14ac:dyDescent="0.35">
      <c r="C258" s="13"/>
      <c r="D258" s="6">
        <v>21</v>
      </c>
      <c r="E258" s="258"/>
      <c r="F258" s="259"/>
      <c r="G258" s="178"/>
      <c r="H258" s="178"/>
      <c r="I258" s="179"/>
      <c r="J258" s="187"/>
      <c r="K258" s="205"/>
      <c r="L258" s="206"/>
      <c r="M258" s="68"/>
    </row>
    <row r="259" spans="3:13" x14ac:dyDescent="0.35">
      <c r="C259" s="13"/>
      <c r="D259" s="6">
        <v>22</v>
      </c>
      <c r="E259" s="258"/>
      <c r="F259" s="259"/>
      <c r="G259" s="178"/>
      <c r="H259" s="178"/>
      <c r="I259" s="179"/>
      <c r="J259" s="187"/>
      <c r="K259" s="205"/>
      <c r="L259" s="206"/>
      <c r="M259" s="68"/>
    </row>
    <row r="260" spans="3:13" x14ac:dyDescent="0.35">
      <c r="C260" s="13"/>
      <c r="D260" s="6">
        <v>23</v>
      </c>
      <c r="E260" s="247"/>
      <c r="F260" s="248"/>
      <c r="G260" s="178"/>
      <c r="H260" s="178"/>
      <c r="I260" s="179"/>
      <c r="J260" s="187"/>
      <c r="K260" s="205"/>
      <c r="L260" s="206"/>
      <c r="M260" s="68"/>
    </row>
    <row r="261" spans="3:13" x14ac:dyDescent="0.35">
      <c r="C261" s="13"/>
      <c r="D261" s="6">
        <v>24</v>
      </c>
      <c r="E261" s="247"/>
      <c r="F261" s="248"/>
      <c r="G261" s="178"/>
      <c r="H261" s="178"/>
      <c r="I261" s="179"/>
      <c r="J261" s="187"/>
      <c r="K261" s="205"/>
      <c r="L261" s="206"/>
      <c r="M261" s="68"/>
    </row>
    <row r="262" spans="3:13" x14ac:dyDescent="0.35">
      <c r="C262" s="13"/>
      <c r="D262" s="6">
        <v>25</v>
      </c>
      <c r="E262" s="258"/>
      <c r="F262" s="259"/>
      <c r="G262" s="178"/>
      <c r="H262" s="178"/>
      <c r="I262" s="179"/>
      <c r="J262" s="187"/>
      <c r="K262" s="205"/>
      <c r="L262" s="206"/>
      <c r="M262" s="68"/>
    </row>
    <row r="263" spans="3:13" x14ac:dyDescent="0.35">
      <c r="C263" s="13"/>
      <c r="D263" s="172"/>
      <c r="E263" s="173" t="s">
        <v>162</v>
      </c>
      <c r="F263" s="173"/>
      <c r="G263" s="173"/>
      <c r="H263" s="173"/>
      <c r="I263" s="173"/>
      <c r="J263" s="173"/>
      <c r="K263" s="174">
        <f>SUM(K238:K262)</f>
        <v>0</v>
      </c>
      <c r="L263" s="175">
        <f>SUM(L238:L262)</f>
        <v>0</v>
      </c>
      <c r="M263" s="68"/>
    </row>
    <row r="264" spans="3:13" ht="12" customHeight="1" x14ac:dyDescent="0.35">
      <c r="C264" s="24"/>
      <c r="D264" s="69"/>
      <c r="E264" s="69"/>
      <c r="F264" s="69"/>
      <c r="G264" s="69"/>
      <c r="H264" s="69"/>
      <c r="I264" s="69"/>
      <c r="J264" s="69"/>
      <c r="K264" s="69"/>
      <c r="L264" s="176"/>
      <c r="M264" s="70"/>
    </row>
    <row r="266" spans="3:13" ht="12" customHeight="1" x14ac:dyDescent="0.5">
      <c r="C266" s="9"/>
      <c r="D266" s="10"/>
      <c r="E266" s="11"/>
      <c r="F266" s="10"/>
      <c r="G266" s="10"/>
      <c r="H266" s="10"/>
      <c r="I266" s="10"/>
      <c r="J266" s="10"/>
      <c r="K266" s="10"/>
      <c r="L266" s="117"/>
      <c r="M266" s="12"/>
    </row>
    <row r="267" spans="3:13" ht="15.5" x14ac:dyDescent="0.35">
      <c r="C267" s="13"/>
      <c r="D267" s="106"/>
      <c r="E267" s="107" t="s">
        <v>163</v>
      </c>
      <c r="F267" s="170"/>
      <c r="G267" s="170"/>
      <c r="H267" s="170"/>
      <c r="I267" s="170"/>
      <c r="J267" s="170"/>
      <c r="K267" s="320">
        <f>L20+L34+L53+L75+L92+L109+L126+L140+L146+L159+L164+L176+L182+L195+L200+L229</f>
        <v>0</v>
      </c>
      <c r="L267" s="321"/>
      <c r="M267" s="110"/>
    </row>
    <row r="268" spans="3:13" ht="6" customHeight="1" x14ac:dyDescent="0.35">
      <c r="C268" s="13"/>
      <c r="D268" s="20"/>
      <c r="E268" s="20"/>
      <c r="F268" s="20"/>
      <c r="G268" s="20"/>
      <c r="H268" s="20"/>
      <c r="I268" s="20"/>
      <c r="J268" s="20"/>
      <c r="K268" s="20"/>
      <c r="L268" s="18"/>
      <c r="M268" s="17"/>
    </row>
    <row r="269" spans="3:13" ht="15.5" x14ac:dyDescent="0.35">
      <c r="C269" s="13"/>
      <c r="D269" s="106"/>
      <c r="E269" s="107" t="s">
        <v>164</v>
      </c>
      <c r="F269" s="106"/>
      <c r="G269" s="106"/>
      <c r="H269" s="106"/>
      <c r="I269" s="106"/>
      <c r="J269" s="106"/>
      <c r="K269" s="320">
        <f>L263</f>
        <v>0</v>
      </c>
      <c r="L269" s="320"/>
      <c r="M269" s="17"/>
    </row>
    <row r="270" spans="3:13" ht="12" customHeight="1" x14ac:dyDescent="0.35">
      <c r="C270" s="24"/>
      <c r="D270" s="25"/>
      <c r="E270" s="25"/>
      <c r="F270" s="25"/>
      <c r="G270" s="25"/>
      <c r="H270" s="25"/>
      <c r="I270" s="25"/>
      <c r="J270" s="25"/>
      <c r="K270" s="25"/>
      <c r="L270" s="69"/>
      <c r="M270" s="26"/>
    </row>
  </sheetData>
  <mergeCells count="205">
    <mergeCell ref="K267:L267"/>
    <mergeCell ref="K269:L269"/>
    <mergeCell ref="E44:F44"/>
    <mergeCell ref="J44:K44"/>
    <mergeCell ref="E45:F45"/>
    <mergeCell ref="J45:K45"/>
    <mergeCell ref="E46:F46"/>
    <mergeCell ref="J46:K46"/>
    <mergeCell ref="C2:L2"/>
    <mergeCell ref="D3:L3"/>
    <mergeCell ref="E42:F42"/>
    <mergeCell ref="J42:K42"/>
    <mergeCell ref="E43:F43"/>
    <mergeCell ref="J43:K43"/>
    <mergeCell ref="E50:F50"/>
    <mergeCell ref="J50:K50"/>
    <mergeCell ref="E51:F51"/>
    <mergeCell ref="J51:K51"/>
    <mergeCell ref="E52:F52"/>
    <mergeCell ref="J52:K52"/>
    <mergeCell ref="E47:F47"/>
    <mergeCell ref="J47:K47"/>
    <mergeCell ref="E48:F48"/>
    <mergeCell ref="J48:K48"/>
    <mergeCell ref="E49:F49"/>
    <mergeCell ref="J49:K49"/>
    <mergeCell ref="E62:F62"/>
    <mergeCell ref="J62:K62"/>
    <mergeCell ref="E63:F63"/>
    <mergeCell ref="J63:K63"/>
    <mergeCell ref="E64:F64"/>
    <mergeCell ref="J64:K64"/>
    <mergeCell ref="J53:K53"/>
    <mergeCell ref="E59:F59"/>
    <mergeCell ref="J59:K59"/>
    <mergeCell ref="E60:F60"/>
    <mergeCell ref="J60:K60"/>
    <mergeCell ref="E61:F61"/>
    <mergeCell ref="J61:K61"/>
    <mergeCell ref="E68:F68"/>
    <mergeCell ref="J68:K68"/>
    <mergeCell ref="E69:F69"/>
    <mergeCell ref="J69:K69"/>
    <mergeCell ref="E70:F70"/>
    <mergeCell ref="J70:K70"/>
    <mergeCell ref="E65:F65"/>
    <mergeCell ref="J65:K65"/>
    <mergeCell ref="E66:F66"/>
    <mergeCell ref="J66:K66"/>
    <mergeCell ref="E67:F67"/>
    <mergeCell ref="J67:K67"/>
    <mergeCell ref="E74:F74"/>
    <mergeCell ref="J74:K74"/>
    <mergeCell ref="E71:F71"/>
    <mergeCell ref="J71:K71"/>
    <mergeCell ref="E72:F72"/>
    <mergeCell ref="J72:K72"/>
    <mergeCell ref="E73:F73"/>
    <mergeCell ref="J73:K73"/>
    <mergeCell ref="E83:F83"/>
    <mergeCell ref="J83:K83"/>
    <mergeCell ref="E84:F84"/>
    <mergeCell ref="J84:K84"/>
    <mergeCell ref="E85:F85"/>
    <mergeCell ref="J85:K85"/>
    <mergeCell ref="J75:K75"/>
    <mergeCell ref="E81:F81"/>
    <mergeCell ref="J81:K81"/>
    <mergeCell ref="E82:F82"/>
    <mergeCell ref="J82:K82"/>
    <mergeCell ref="E89:F89"/>
    <mergeCell ref="J89:K89"/>
    <mergeCell ref="E90:F90"/>
    <mergeCell ref="J90:K90"/>
    <mergeCell ref="E91:F91"/>
    <mergeCell ref="J91:K91"/>
    <mergeCell ref="E86:F86"/>
    <mergeCell ref="J86:K86"/>
    <mergeCell ref="E87:F87"/>
    <mergeCell ref="J87:K87"/>
    <mergeCell ref="E88:F88"/>
    <mergeCell ref="J88:K88"/>
    <mergeCell ref="E101:F101"/>
    <mergeCell ref="J101:K101"/>
    <mergeCell ref="E102:F102"/>
    <mergeCell ref="J102:K102"/>
    <mergeCell ref="E103:F103"/>
    <mergeCell ref="J103:K103"/>
    <mergeCell ref="J92:K92"/>
    <mergeCell ref="E98:F98"/>
    <mergeCell ref="J98:K98"/>
    <mergeCell ref="E99:F99"/>
    <mergeCell ref="J99:K99"/>
    <mergeCell ref="E100:F100"/>
    <mergeCell ref="J100:K100"/>
    <mergeCell ref="E107:F107"/>
    <mergeCell ref="J107:K107"/>
    <mergeCell ref="E108:F108"/>
    <mergeCell ref="J108:K108"/>
    <mergeCell ref="J109:K109"/>
    <mergeCell ref="E115:F115"/>
    <mergeCell ref="J115:K115"/>
    <mergeCell ref="E104:F104"/>
    <mergeCell ref="J104:K104"/>
    <mergeCell ref="E105:F105"/>
    <mergeCell ref="J105:K105"/>
    <mergeCell ref="E106:F106"/>
    <mergeCell ref="J106:K106"/>
    <mergeCell ref="E119:F119"/>
    <mergeCell ref="J119:K119"/>
    <mergeCell ref="E120:F120"/>
    <mergeCell ref="J120:K120"/>
    <mergeCell ref="E121:F121"/>
    <mergeCell ref="J121:K121"/>
    <mergeCell ref="E116:F116"/>
    <mergeCell ref="J116:K116"/>
    <mergeCell ref="E117:F117"/>
    <mergeCell ref="J117:K117"/>
    <mergeCell ref="E118:F118"/>
    <mergeCell ref="J118:K118"/>
    <mergeCell ref="E125:F125"/>
    <mergeCell ref="J125:K125"/>
    <mergeCell ref="E148:F148"/>
    <mergeCell ref="E149:F149"/>
    <mergeCell ref="E150:F150"/>
    <mergeCell ref="E151:F151"/>
    <mergeCell ref="E122:F122"/>
    <mergeCell ref="J122:K122"/>
    <mergeCell ref="E123:F123"/>
    <mergeCell ref="J123:K123"/>
    <mergeCell ref="E124:F124"/>
    <mergeCell ref="J124:K124"/>
    <mergeCell ref="J126:K126"/>
    <mergeCell ref="E158:F158"/>
    <mergeCell ref="F161:G161"/>
    <mergeCell ref="F162:G162"/>
    <mergeCell ref="F163:G163"/>
    <mergeCell ref="E184:F184"/>
    <mergeCell ref="E185:F185"/>
    <mergeCell ref="E152:F152"/>
    <mergeCell ref="E153:F153"/>
    <mergeCell ref="E154:F154"/>
    <mergeCell ref="E155:F155"/>
    <mergeCell ref="E156:F156"/>
    <mergeCell ref="E157:F157"/>
    <mergeCell ref="E192:F192"/>
    <mergeCell ref="E193:F193"/>
    <mergeCell ref="E194:F194"/>
    <mergeCell ref="F197:G197"/>
    <mergeCell ref="F198:G198"/>
    <mergeCell ref="F199:G199"/>
    <mergeCell ref="E186:F186"/>
    <mergeCell ref="E187:F187"/>
    <mergeCell ref="E188:F188"/>
    <mergeCell ref="E189:F189"/>
    <mergeCell ref="E190:F190"/>
    <mergeCell ref="E191:F191"/>
    <mergeCell ref="J215:K215"/>
    <mergeCell ref="J216:K216"/>
    <mergeCell ref="J217:K217"/>
    <mergeCell ref="G220:I220"/>
    <mergeCell ref="J220:K220"/>
    <mergeCell ref="G221:I221"/>
    <mergeCell ref="J221:K221"/>
    <mergeCell ref="J209:K209"/>
    <mergeCell ref="J210:K210"/>
    <mergeCell ref="J211:K211"/>
    <mergeCell ref="J212:K212"/>
    <mergeCell ref="J213:K213"/>
    <mergeCell ref="J214:K214"/>
    <mergeCell ref="J226:K226"/>
    <mergeCell ref="J227:K227"/>
    <mergeCell ref="J228:K228"/>
    <mergeCell ref="E237:F237"/>
    <mergeCell ref="E238:F238"/>
    <mergeCell ref="E239:F239"/>
    <mergeCell ref="G222:I222"/>
    <mergeCell ref="J222:K222"/>
    <mergeCell ref="G223:I223"/>
    <mergeCell ref="J223:K223"/>
    <mergeCell ref="J224:K224"/>
    <mergeCell ref="J225:K225"/>
    <mergeCell ref="E246:F246"/>
    <mergeCell ref="E247:F247"/>
    <mergeCell ref="E248:F248"/>
    <mergeCell ref="E249:F249"/>
    <mergeCell ref="E250:F250"/>
    <mergeCell ref="E251:F251"/>
    <mergeCell ref="E240:F240"/>
    <mergeCell ref="E241:F241"/>
    <mergeCell ref="E242:F242"/>
    <mergeCell ref="E243:F243"/>
    <mergeCell ref="E244:F244"/>
    <mergeCell ref="E245:F245"/>
    <mergeCell ref="E258:F258"/>
    <mergeCell ref="E259:F259"/>
    <mergeCell ref="E260:F260"/>
    <mergeCell ref="E261:F261"/>
    <mergeCell ref="E262:F262"/>
    <mergeCell ref="E252:F252"/>
    <mergeCell ref="E253:F253"/>
    <mergeCell ref="E254:F254"/>
    <mergeCell ref="E255:F255"/>
    <mergeCell ref="E256:F256"/>
    <mergeCell ref="E257:F257"/>
  </mergeCells>
  <conditionalFormatting sqref="F10:F19">
    <cfRule type="containsText" dxfId="1" priority="2" operator="containsText" text="Yes">
      <formula>NOT(ISERROR(SEARCH("Yes",F10)))</formula>
    </cfRule>
  </conditionalFormatting>
  <conditionalFormatting sqref="G60:G74">
    <cfRule type="containsText" dxfId="0" priority="1" operator="containsText" text="Yes">
      <formula>NOT(ISERROR(SEARCH("Yes",G60)))</formula>
    </cfRule>
  </conditionalFormatting>
  <dataValidations count="3">
    <dataValidation type="custom" allowBlank="1" showInputMessage="1" showErrorMessage="1" sqref="L227" xr:uid="{00000000-0002-0000-0700-000000000000}">
      <formula1>OR(E226="NICRA Rate",E226="Capped IDC Rate")</formula1>
    </dataValidation>
    <dataValidation type="custom" showInputMessage="1" showErrorMessage="1" sqref="J226:K226" xr:uid="{00000000-0002-0000-0700-000001000000}">
      <formula1>OR(E226="NICRA Rate",E226="Capped IDC Rate")</formula1>
    </dataValidation>
    <dataValidation showInputMessage="1" showErrorMessage="1" sqref="J227:K227" xr:uid="{00000000-0002-0000-0700-000002000000}"/>
  </dataValidations>
  <pageMargins left="0.7" right="0.7" top="0.75" bottom="0.75" header="0.3" footer="0.3"/>
  <pageSetup scale="66" fitToHeight="0" orientation="portrait" r:id="rId1"/>
  <headerFooter>
    <oddFooter>&amp;L&amp;D&amp;C&amp;A&amp;R&amp;P</oddFooter>
  </headerFooter>
  <ignoredErrors>
    <ignoredError sqref="L209:L213 L214:L217 L2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B1:K48"/>
  <sheetViews>
    <sheetView showGridLines="0" zoomScaleNormal="100" workbookViewId="0">
      <selection activeCell="D8" sqref="D8:J11"/>
    </sheetView>
  </sheetViews>
  <sheetFormatPr defaultRowHeight="14.5" x14ac:dyDescent="0.35"/>
  <cols>
    <col min="2" max="2" width="2.7265625" customWidth="1"/>
    <col min="3" max="3" width="4" customWidth="1"/>
    <col min="4" max="4" width="23.7265625" customWidth="1"/>
    <col min="5" max="5" width="22" customWidth="1"/>
    <col min="6" max="6" width="24" customWidth="1"/>
    <col min="7" max="7" width="12.26953125" customWidth="1"/>
    <col min="8" max="8" width="10.7265625" customWidth="1"/>
    <col min="10" max="10" width="10.7265625" customWidth="1"/>
    <col min="11" max="11" width="2.7265625" customWidth="1"/>
  </cols>
  <sheetData>
    <row r="1" spans="2:11" x14ac:dyDescent="0.35">
      <c r="C1" s="31"/>
      <c r="D1" s="31"/>
    </row>
    <row r="2" spans="2:11" ht="34.5" customHeight="1" x14ac:dyDescent="0.35">
      <c r="C2" s="246" t="s">
        <v>165</v>
      </c>
      <c r="D2" s="246"/>
      <c r="E2" s="246"/>
      <c r="F2" s="246"/>
      <c r="G2" s="246"/>
      <c r="H2" s="246"/>
      <c r="I2" s="246"/>
      <c r="J2" s="246"/>
    </row>
    <row r="3" spans="2:11" x14ac:dyDescent="0.35">
      <c r="D3" s="335"/>
      <c r="E3" s="335"/>
      <c r="F3" s="335"/>
    </row>
    <row r="4" spans="2:11" ht="12" customHeight="1" x14ac:dyDescent="0.5">
      <c r="B4" s="9"/>
      <c r="C4" s="10"/>
      <c r="D4" s="11"/>
      <c r="E4" s="10"/>
      <c r="F4" s="10"/>
      <c r="G4" s="10"/>
      <c r="H4" s="10"/>
      <c r="I4" s="10"/>
      <c r="J4" s="10"/>
      <c r="K4" s="12"/>
    </row>
    <row r="5" spans="2:11" ht="15.5" x14ac:dyDescent="0.35">
      <c r="B5" s="13"/>
      <c r="C5" s="14"/>
      <c r="D5" s="233" t="s">
        <v>166</v>
      </c>
      <c r="E5" s="16"/>
      <c r="F5" s="16"/>
      <c r="G5" s="16"/>
      <c r="H5" s="16"/>
      <c r="I5" s="16"/>
      <c r="J5" s="16"/>
      <c r="K5" s="110"/>
    </row>
    <row r="6" spans="2:11" ht="12" customHeight="1" x14ac:dyDescent="0.35">
      <c r="B6" s="13"/>
      <c r="C6" s="18"/>
      <c r="D6" s="19" t="s">
        <v>167</v>
      </c>
      <c r="E6" s="18"/>
      <c r="F6" s="18"/>
      <c r="G6" s="18"/>
      <c r="H6" s="18"/>
      <c r="I6" s="18"/>
      <c r="J6" s="18"/>
      <c r="K6" s="17"/>
    </row>
    <row r="7" spans="2:11" x14ac:dyDescent="0.35">
      <c r="B7" s="13"/>
      <c r="C7" s="196">
        <v>1</v>
      </c>
      <c r="D7" s="334" t="s">
        <v>168</v>
      </c>
      <c r="E7" s="257"/>
      <c r="F7" s="257"/>
      <c r="G7" s="257"/>
      <c r="H7" s="257"/>
      <c r="I7" s="257"/>
      <c r="J7" s="328"/>
      <c r="K7" s="17"/>
    </row>
    <row r="8" spans="2:11" x14ac:dyDescent="0.35">
      <c r="B8" s="13"/>
      <c r="C8" s="197"/>
      <c r="D8" s="261" t="s">
        <v>169</v>
      </c>
      <c r="E8" s="261"/>
      <c r="F8" s="261"/>
      <c r="G8" s="261"/>
      <c r="H8" s="261"/>
      <c r="I8" s="261"/>
      <c r="J8" s="325"/>
      <c r="K8" s="17"/>
    </row>
    <row r="9" spans="2:11" x14ac:dyDescent="0.35">
      <c r="B9" s="13"/>
      <c r="C9" s="197"/>
      <c r="D9" s="261"/>
      <c r="E9" s="261"/>
      <c r="F9" s="261"/>
      <c r="G9" s="261"/>
      <c r="H9" s="261"/>
      <c r="I9" s="261"/>
      <c r="J9" s="325"/>
      <c r="K9" s="17"/>
    </row>
    <row r="10" spans="2:11" x14ac:dyDescent="0.35">
      <c r="B10" s="13"/>
      <c r="C10" s="197"/>
      <c r="D10" s="261"/>
      <c r="E10" s="261"/>
      <c r="F10" s="261"/>
      <c r="G10" s="261"/>
      <c r="H10" s="261"/>
      <c r="I10" s="261"/>
      <c r="J10" s="325"/>
      <c r="K10" s="17"/>
    </row>
    <row r="11" spans="2:11" x14ac:dyDescent="0.35">
      <c r="B11" s="13"/>
      <c r="C11" s="197"/>
      <c r="D11" s="326"/>
      <c r="E11" s="326"/>
      <c r="F11" s="326"/>
      <c r="G11" s="326"/>
      <c r="H11" s="326"/>
      <c r="I11" s="326"/>
      <c r="J11" s="327"/>
      <c r="K11" s="17"/>
    </row>
    <row r="12" spans="2:11" x14ac:dyDescent="0.35">
      <c r="B12" s="13"/>
      <c r="C12" s="18"/>
      <c r="D12" s="234" t="s">
        <v>170</v>
      </c>
      <c r="E12" s="18"/>
      <c r="F12" s="18"/>
      <c r="G12" s="18"/>
      <c r="H12" s="18"/>
      <c r="I12" s="18"/>
      <c r="J12" s="18"/>
      <c r="K12" s="17"/>
    </row>
    <row r="13" spans="2:11" x14ac:dyDescent="0.35">
      <c r="B13" s="13"/>
      <c r="C13" s="196">
        <v>4</v>
      </c>
      <c r="D13" s="334" t="s">
        <v>171</v>
      </c>
      <c r="E13" s="257"/>
      <c r="F13" s="257"/>
      <c r="G13" s="257"/>
      <c r="H13" s="257"/>
      <c r="I13" s="257"/>
      <c r="J13" s="328"/>
      <c r="K13" s="17"/>
    </row>
    <row r="14" spans="2:11" x14ac:dyDescent="0.35">
      <c r="B14" s="13"/>
      <c r="C14" s="197"/>
      <c r="D14" s="261" t="s">
        <v>169</v>
      </c>
      <c r="E14" s="261"/>
      <c r="F14" s="261"/>
      <c r="G14" s="261"/>
      <c r="H14" s="261"/>
      <c r="I14" s="261"/>
      <c r="J14" s="325"/>
      <c r="K14" s="17"/>
    </row>
    <row r="15" spans="2:11" x14ac:dyDescent="0.35">
      <c r="B15" s="13"/>
      <c r="C15" s="197"/>
      <c r="D15" s="261"/>
      <c r="E15" s="261"/>
      <c r="F15" s="261"/>
      <c r="G15" s="261"/>
      <c r="H15" s="261"/>
      <c r="I15" s="261"/>
      <c r="J15" s="325"/>
      <c r="K15" s="17"/>
    </row>
    <row r="16" spans="2:11" x14ac:dyDescent="0.35">
      <c r="B16" s="13"/>
      <c r="C16" s="197"/>
      <c r="D16" s="261"/>
      <c r="E16" s="261"/>
      <c r="F16" s="261"/>
      <c r="G16" s="261"/>
      <c r="H16" s="261"/>
      <c r="I16" s="261"/>
      <c r="J16" s="325"/>
      <c r="K16" s="17"/>
    </row>
    <row r="17" spans="2:11" x14ac:dyDescent="0.35">
      <c r="B17" s="13"/>
      <c r="C17" s="198"/>
      <c r="D17" s="332"/>
      <c r="E17" s="332"/>
      <c r="F17" s="332"/>
      <c r="G17" s="332"/>
      <c r="H17" s="332"/>
      <c r="I17" s="332"/>
      <c r="J17" s="333"/>
      <c r="K17" s="17"/>
    </row>
    <row r="18" spans="2:11" x14ac:dyDescent="0.35">
      <c r="B18" s="13"/>
      <c r="C18" s="18"/>
      <c r="D18" s="19" t="s">
        <v>172</v>
      </c>
      <c r="E18" s="18"/>
      <c r="F18" s="18"/>
      <c r="G18" s="18"/>
      <c r="H18" s="18"/>
      <c r="I18" s="18"/>
      <c r="J18" s="18"/>
      <c r="K18" s="17"/>
    </row>
    <row r="19" spans="2:11" x14ac:dyDescent="0.35">
      <c r="B19" s="13"/>
      <c r="C19" s="196">
        <v>5</v>
      </c>
      <c r="D19" s="334" t="s">
        <v>173</v>
      </c>
      <c r="E19" s="257"/>
      <c r="F19" s="257"/>
      <c r="G19" s="257"/>
      <c r="H19" s="257"/>
      <c r="I19" s="257"/>
      <c r="J19" s="328"/>
      <c r="K19" s="17"/>
    </row>
    <row r="20" spans="2:11" x14ac:dyDescent="0.35">
      <c r="B20" s="13"/>
      <c r="C20" s="197"/>
      <c r="D20" s="261" t="s">
        <v>169</v>
      </c>
      <c r="E20" s="261"/>
      <c r="F20" s="261"/>
      <c r="G20" s="261"/>
      <c r="H20" s="261"/>
      <c r="I20" s="261"/>
      <c r="J20" s="325"/>
      <c r="K20" s="17"/>
    </row>
    <row r="21" spans="2:11" x14ac:dyDescent="0.35">
      <c r="B21" s="13"/>
      <c r="C21" s="197"/>
      <c r="D21" s="261"/>
      <c r="E21" s="261"/>
      <c r="F21" s="261"/>
      <c r="G21" s="261"/>
      <c r="H21" s="261"/>
      <c r="I21" s="261"/>
      <c r="J21" s="325"/>
      <c r="K21" s="17"/>
    </row>
    <row r="22" spans="2:11" x14ac:dyDescent="0.35">
      <c r="B22" s="13"/>
      <c r="C22" s="197"/>
      <c r="D22" s="261"/>
      <c r="E22" s="261"/>
      <c r="F22" s="261"/>
      <c r="G22" s="261"/>
      <c r="H22" s="261"/>
      <c r="I22" s="261"/>
      <c r="J22" s="325"/>
      <c r="K22" s="17"/>
    </row>
    <row r="23" spans="2:11" x14ac:dyDescent="0.35">
      <c r="B23" s="13"/>
      <c r="C23" s="198"/>
      <c r="D23" s="332"/>
      <c r="E23" s="332"/>
      <c r="F23" s="332"/>
      <c r="G23" s="332"/>
      <c r="H23" s="332"/>
      <c r="I23" s="332"/>
      <c r="J23" s="333"/>
      <c r="K23" s="17"/>
    </row>
    <row r="24" spans="2:11" ht="12" customHeight="1" x14ac:dyDescent="0.35">
      <c r="B24" s="24"/>
      <c r="C24" s="25"/>
      <c r="D24" s="25"/>
      <c r="E24" s="25"/>
      <c r="F24" s="25"/>
      <c r="G24" s="25"/>
      <c r="H24" s="25"/>
      <c r="I24" s="25"/>
      <c r="J24" s="25"/>
      <c r="K24" s="26"/>
    </row>
    <row r="25" spans="2:11" ht="12" customHeight="1" x14ac:dyDescent="0.35"/>
    <row r="26" spans="2:11" ht="12" customHeight="1" x14ac:dyDescent="0.35">
      <c r="D26" s="100" t="s">
        <v>63</v>
      </c>
    </row>
    <row r="27" spans="2:11" ht="73.5" customHeight="1" x14ac:dyDescent="0.35">
      <c r="D27" s="260" t="s">
        <v>174</v>
      </c>
      <c r="E27" s="260"/>
      <c r="F27" s="260"/>
      <c r="G27" s="260"/>
      <c r="H27" s="260"/>
      <c r="I27" s="260"/>
      <c r="J27" s="260"/>
    </row>
    <row r="28" spans="2:11" ht="57" customHeight="1" x14ac:dyDescent="0.35">
      <c r="D28" s="260" t="s">
        <v>175</v>
      </c>
      <c r="E28" s="260"/>
      <c r="F28" s="260"/>
      <c r="G28" s="260"/>
      <c r="H28" s="260"/>
      <c r="I28" s="260"/>
      <c r="J28" s="260"/>
    </row>
    <row r="29" spans="2:11" ht="16.5" customHeight="1" x14ac:dyDescent="0.35"/>
    <row r="30" spans="2:11" ht="12" customHeight="1" x14ac:dyDescent="0.5">
      <c r="B30" s="9"/>
      <c r="C30" s="10"/>
      <c r="D30" s="11"/>
      <c r="E30" s="10"/>
      <c r="F30" s="10"/>
      <c r="G30" s="10"/>
      <c r="H30" s="10"/>
      <c r="I30" s="10"/>
      <c r="J30" s="10"/>
      <c r="K30" s="12"/>
    </row>
    <row r="31" spans="2:11" ht="15.5" x14ac:dyDescent="0.35">
      <c r="B31" s="13"/>
      <c r="C31" s="14"/>
      <c r="D31" s="233" t="s">
        <v>176</v>
      </c>
      <c r="E31" s="16"/>
      <c r="F31" s="16"/>
      <c r="G31" s="16"/>
      <c r="H31" s="16"/>
      <c r="I31" s="16"/>
      <c r="J31" s="16"/>
      <c r="K31" s="110"/>
    </row>
    <row r="32" spans="2:11" ht="12" customHeight="1" x14ac:dyDescent="0.35">
      <c r="B32" s="13"/>
      <c r="C32" s="18"/>
      <c r="D32" s="19"/>
      <c r="E32" s="18"/>
      <c r="F32" s="18"/>
      <c r="G32" s="18"/>
      <c r="H32" s="18"/>
      <c r="I32" s="18"/>
      <c r="J32" s="18"/>
      <c r="K32" s="17"/>
    </row>
    <row r="33" spans="2:11" ht="26.25" customHeight="1" x14ac:dyDescent="0.35">
      <c r="B33" s="13"/>
      <c r="C33" s="199">
        <v>9</v>
      </c>
      <c r="D33" s="330" t="s">
        <v>177</v>
      </c>
      <c r="E33" s="330"/>
      <c r="F33" s="330"/>
      <c r="G33" s="330"/>
      <c r="H33" s="330"/>
      <c r="I33" s="330"/>
      <c r="J33" s="331"/>
      <c r="K33" s="17"/>
    </row>
    <row r="34" spans="2:11" x14ac:dyDescent="0.35">
      <c r="B34" s="13"/>
      <c r="C34" s="197"/>
      <c r="D34" s="261" t="s">
        <v>169</v>
      </c>
      <c r="E34" s="261"/>
      <c r="F34" s="261"/>
      <c r="G34" s="261"/>
      <c r="H34" s="261"/>
      <c r="I34" s="261"/>
      <c r="J34" s="325"/>
      <c r="K34" s="17"/>
    </row>
    <row r="35" spans="2:11" x14ac:dyDescent="0.35">
      <c r="B35" s="13"/>
      <c r="C35" s="197"/>
      <c r="D35" s="261"/>
      <c r="E35" s="261"/>
      <c r="F35" s="261"/>
      <c r="G35" s="261"/>
      <c r="H35" s="261"/>
      <c r="I35" s="261"/>
      <c r="J35" s="325"/>
      <c r="K35" s="17"/>
    </row>
    <row r="36" spans="2:11" x14ac:dyDescent="0.35">
      <c r="B36" s="13"/>
      <c r="C36" s="197"/>
      <c r="D36" s="261"/>
      <c r="E36" s="261"/>
      <c r="F36" s="261"/>
      <c r="G36" s="261"/>
      <c r="H36" s="261"/>
      <c r="I36" s="261"/>
      <c r="J36" s="325"/>
      <c r="K36" s="17"/>
    </row>
    <row r="37" spans="2:11" x14ac:dyDescent="0.35">
      <c r="B37" s="13"/>
      <c r="C37" s="197"/>
      <c r="D37" s="326"/>
      <c r="E37" s="326"/>
      <c r="F37" s="326"/>
      <c r="G37" s="326"/>
      <c r="H37" s="326"/>
      <c r="I37" s="326"/>
      <c r="J37" s="327"/>
      <c r="K37" s="17"/>
    </row>
    <row r="38" spans="2:11" x14ac:dyDescent="0.35">
      <c r="B38" s="13"/>
      <c r="C38" s="196">
        <v>10</v>
      </c>
      <c r="D38" s="257" t="s">
        <v>178</v>
      </c>
      <c r="E38" s="257"/>
      <c r="F38" s="257"/>
      <c r="G38" s="257"/>
      <c r="H38" s="257"/>
      <c r="I38" s="257"/>
      <c r="J38" s="328"/>
      <c r="K38" s="17"/>
    </row>
    <row r="39" spans="2:11" x14ac:dyDescent="0.35">
      <c r="B39" s="13"/>
      <c r="C39" s="197"/>
      <c r="D39" s="261" t="s">
        <v>169</v>
      </c>
      <c r="E39" s="261"/>
      <c r="F39" s="261"/>
      <c r="G39" s="261"/>
      <c r="H39" s="261"/>
      <c r="I39" s="261"/>
      <c r="J39" s="325"/>
      <c r="K39" s="17"/>
    </row>
    <row r="40" spans="2:11" x14ac:dyDescent="0.35">
      <c r="B40" s="13"/>
      <c r="C40" s="197"/>
      <c r="D40" s="261"/>
      <c r="E40" s="261"/>
      <c r="F40" s="261"/>
      <c r="G40" s="261"/>
      <c r="H40" s="261"/>
      <c r="I40" s="261"/>
      <c r="J40" s="325"/>
      <c r="K40" s="17"/>
    </row>
    <row r="41" spans="2:11" x14ac:dyDescent="0.35">
      <c r="B41" s="13"/>
      <c r="C41" s="197"/>
      <c r="D41" s="261"/>
      <c r="E41" s="261"/>
      <c r="F41" s="261"/>
      <c r="G41" s="261"/>
      <c r="H41" s="261"/>
      <c r="I41" s="261"/>
      <c r="J41" s="325"/>
      <c r="K41" s="17"/>
    </row>
    <row r="42" spans="2:11" x14ac:dyDescent="0.35">
      <c r="B42" s="13"/>
      <c r="C42" s="197"/>
      <c r="D42" s="326"/>
      <c r="E42" s="326"/>
      <c r="F42" s="326"/>
      <c r="G42" s="326"/>
      <c r="H42" s="326"/>
      <c r="I42" s="326"/>
      <c r="J42" s="327"/>
      <c r="K42" s="17"/>
    </row>
    <row r="43" spans="2:11" ht="26.25" customHeight="1" x14ac:dyDescent="0.35">
      <c r="B43" s="13"/>
      <c r="C43" s="199">
        <v>11</v>
      </c>
      <c r="D43" s="329" t="s">
        <v>179</v>
      </c>
      <c r="E43" s="330"/>
      <c r="F43" s="330"/>
      <c r="G43" s="330"/>
      <c r="H43" s="330"/>
      <c r="I43" s="330"/>
      <c r="J43" s="331"/>
      <c r="K43" s="17"/>
    </row>
    <row r="44" spans="2:11" x14ac:dyDescent="0.35">
      <c r="B44" s="13"/>
      <c r="C44" s="197"/>
      <c r="D44" s="261" t="s">
        <v>169</v>
      </c>
      <c r="E44" s="261"/>
      <c r="F44" s="261"/>
      <c r="G44" s="261"/>
      <c r="H44" s="261"/>
      <c r="I44" s="261"/>
      <c r="J44" s="325"/>
      <c r="K44" s="17"/>
    </row>
    <row r="45" spans="2:11" x14ac:dyDescent="0.35">
      <c r="B45" s="13"/>
      <c r="C45" s="197"/>
      <c r="D45" s="261"/>
      <c r="E45" s="261"/>
      <c r="F45" s="261"/>
      <c r="G45" s="261"/>
      <c r="H45" s="261"/>
      <c r="I45" s="261"/>
      <c r="J45" s="325"/>
      <c r="K45" s="17"/>
    </row>
    <row r="46" spans="2:11" x14ac:dyDescent="0.35">
      <c r="B46" s="13"/>
      <c r="C46" s="197"/>
      <c r="D46" s="261"/>
      <c r="E46" s="261"/>
      <c r="F46" s="261"/>
      <c r="G46" s="261"/>
      <c r="H46" s="261"/>
      <c r="I46" s="261"/>
      <c r="J46" s="325"/>
      <c r="K46" s="17"/>
    </row>
    <row r="47" spans="2:11" x14ac:dyDescent="0.35">
      <c r="B47" s="13"/>
      <c r="C47" s="198"/>
      <c r="D47" s="332"/>
      <c r="E47" s="332"/>
      <c r="F47" s="332"/>
      <c r="G47" s="332"/>
      <c r="H47" s="332"/>
      <c r="I47" s="332"/>
      <c r="J47" s="333"/>
      <c r="K47" s="17"/>
    </row>
    <row r="48" spans="2:11" ht="12" customHeight="1" x14ac:dyDescent="0.35">
      <c r="B48" s="24"/>
      <c r="C48" s="25"/>
      <c r="D48" s="25"/>
      <c r="E48" s="25"/>
      <c r="F48" s="25"/>
      <c r="G48" s="25"/>
      <c r="H48" s="25"/>
      <c r="I48" s="25"/>
      <c r="J48" s="25"/>
      <c r="K48" s="26"/>
    </row>
  </sheetData>
  <mergeCells count="16">
    <mergeCell ref="C2:J2"/>
    <mergeCell ref="D7:J7"/>
    <mergeCell ref="D8:J11"/>
    <mergeCell ref="D3:F3"/>
    <mergeCell ref="D33:J33"/>
    <mergeCell ref="D27:J27"/>
    <mergeCell ref="D28:J28"/>
    <mergeCell ref="D19:J19"/>
    <mergeCell ref="D20:J23"/>
    <mergeCell ref="D13:J13"/>
    <mergeCell ref="D14:J17"/>
    <mergeCell ref="D34:J37"/>
    <mergeCell ref="D38:J38"/>
    <mergeCell ref="D39:J42"/>
    <mergeCell ref="D43:J43"/>
    <mergeCell ref="D44:J47"/>
  </mergeCells>
  <pageMargins left="0.7" right="0.7" top="0.75" bottom="0.75" header="0.3" footer="0.3"/>
  <pageSetup scale="74" fitToHeight="0" orientation="portrait" horizontalDpi="1200" verticalDpi="1200" r:id="rId1"/>
  <headerFooter>
    <oddFooter>&amp;L&amp;D&amp;C&amp;A&amp;R&amp;P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7286A8E99EFF438F59EC410A2FBB82" ma:contentTypeVersion="17" ma:contentTypeDescription="Create a new document." ma:contentTypeScope="" ma:versionID="917f92393d2e3f852437d6186d42dfe2">
  <xsd:schema xmlns:xsd="http://www.w3.org/2001/XMLSchema" xmlns:xs="http://www.w3.org/2001/XMLSchema" xmlns:p="http://schemas.microsoft.com/office/2006/metadata/properties" xmlns:ns2="eef7a34b-aade-4fa6-9529-de78526bdcf0" xmlns:ns3="f5aeb938-e56a-4814-83ac-d53a7ad9de7f" targetNamespace="http://schemas.microsoft.com/office/2006/metadata/properties" ma:root="true" ma:fieldsID="66f65b511527bb267627dbdb9f74b87a" ns2:_="" ns3:_="">
    <xsd:import namespace="eef7a34b-aade-4fa6-9529-de78526bdcf0"/>
    <xsd:import namespace="f5aeb938-e56a-4814-83ac-d53a7ad9de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f7a34b-aade-4fa6-9529-de78526bdc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bd5f298-1e24-4768-94fc-a8b9045ba2dd"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eb938-e56a-4814-83ac-d53a7ad9de7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f46b19d-3bbc-490c-808f-ad2ad8983598}" ma:internalName="TaxCatchAll" ma:showField="CatchAllData" ma:web="f5aeb938-e56a-4814-83ac-d53a7ad9d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5aeb938-e56a-4814-83ac-d53a7ad9de7f">
      <UserInfo>
        <DisplayName>zz Stewart, Jennifer</DisplayName>
        <AccountId>241</AccountId>
        <AccountType/>
      </UserInfo>
    </SharedWithUsers>
    <lcf76f155ced4ddcb4097134ff3c332f xmlns="eef7a34b-aade-4fa6-9529-de78526bdcf0">
      <Terms xmlns="http://schemas.microsoft.com/office/infopath/2007/PartnerControls"/>
    </lcf76f155ced4ddcb4097134ff3c332f>
    <TaxCatchAll xmlns="f5aeb938-e56a-4814-83ac-d53a7ad9de7f" xsi:nil="true"/>
    <MediaLengthInSeconds xmlns="eef7a34b-aade-4fa6-9529-de78526bdcf0" xsi:nil="true"/>
  </documentManagement>
</p:properties>
</file>

<file path=customXml/itemProps1.xml><?xml version="1.0" encoding="utf-8"?>
<ds:datastoreItem xmlns:ds="http://schemas.openxmlformats.org/officeDocument/2006/customXml" ds:itemID="{14892040-5A66-4DAF-B288-CEB8F606FC3A}"/>
</file>

<file path=customXml/itemProps2.xml><?xml version="1.0" encoding="utf-8"?>
<ds:datastoreItem xmlns:ds="http://schemas.openxmlformats.org/officeDocument/2006/customXml" ds:itemID="{CE8D27BB-C12A-490C-8E13-2F8439333E02}">
  <ds:schemaRefs>
    <ds:schemaRef ds:uri="http://schemas.microsoft.com/sharepoint/v3/contenttype/forms"/>
  </ds:schemaRefs>
</ds:datastoreItem>
</file>

<file path=customXml/itemProps3.xml><?xml version="1.0" encoding="utf-8"?>
<ds:datastoreItem xmlns:ds="http://schemas.openxmlformats.org/officeDocument/2006/customXml" ds:itemID="{0BB4A456-B7ED-4374-BB7A-91EA6E4EADCB}">
  <ds:schemaRefs>
    <ds:schemaRef ds:uri="http://schemas.microsoft.com/office/2006/metadata/properties"/>
    <ds:schemaRef ds:uri="http://schemas.microsoft.com/office/infopath/2007/PartnerControls"/>
    <ds:schemaRef ds:uri="289ce01e-844f-434e-b8e9-5d205f0ee91a"/>
    <ds:schemaRef ds:uri="830375b8-8ccf-4452-8913-164174f37d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Summary (CRDF)</vt:lpstr>
      <vt:lpstr>Lists</vt:lpstr>
      <vt:lpstr>Primary</vt:lpstr>
      <vt:lpstr>Costshares</vt:lpstr>
      <vt:lpstr>Budget Narrative</vt:lpstr>
      <vt:lpstr>'Budget Narrative'!Print_Area</vt:lpstr>
      <vt:lpstr>Costshares!Print_Area</vt:lpstr>
      <vt:lpstr>Primary!Print_Area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Shipton, Lauren</dc:creator>
  <cp:keywords/>
  <dc:description/>
  <cp:lastModifiedBy>Kawash, Sami</cp:lastModifiedBy>
  <cp:revision/>
  <dcterms:created xsi:type="dcterms:W3CDTF">2018-02-13T15:58:48Z</dcterms:created>
  <dcterms:modified xsi:type="dcterms:W3CDTF">2022-11-24T11:07:40Z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0x010100F87286A8E99EFF438F59EC410A2FBB82</vt:lpwstr>
  </property>
  <property fmtid="{D5CDD505-2E9C-101B-9397-08002B2CF9AE}" pid="3" name="Order">
    <vt:r8>268200</vt:r8>
  </property>
  <property fmtid="{D5CDD505-2E9C-101B-9397-08002B2CF9AE}" pid="4" name="xd_Signature">
    <vt:bool>false</vt:bool>
  </property>
  <property fmtid="{D5CDD505-2E9C-101B-9397-08002B2CF9AE}" pid="5" name="SharedWithUsers">
    <vt:lpwstr>75;#Maxwell, Chris</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AuthorIds_UIVersion_7680">
    <vt:lpwstr>50</vt:lpwstr>
  </property>
  <property fmtid="{D5CDD505-2E9C-101B-9397-08002B2CF9AE}" pid="10" name="MediaServiceImageTags">
    <vt:lpwstr/>
  </property>
  <property fmtid="{D5CDD505-2E9C-101B-9397-08002B2CF9AE}" pid="11" name="_SourceUrl">
    <vt:lpwstr/>
  </property>
  <property fmtid="{D5CDD505-2E9C-101B-9397-08002B2CF9AE}" pid="12" name="_SharedFileIndex">
    <vt:lpwstr/>
  </property>
  <property fmtid="{D5CDD505-2E9C-101B-9397-08002B2CF9AE}" pid="13" name="_ExtendedDescription">
    <vt:lpwstr/>
  </property>
  <property fmtid="{D5CDD505-2E9C-101B-9397-08002B2CF9AE}" pid="14" name="TriggerFlowInfo">
    <vt:lpwstr/>
  </property>
</Properties>
</file>